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2" documentId="8_{8D7C1321-B915-427C-83ED-A6A6E2AE64DD}" xr6:coauthVersionLast="47" xr6:coauthVersionMax="47" xr10:uidLastSave="{2C09177F-13B5-448E-BC3B-2C3EA69CB216}"/>
  <bookViews>
    <workbookView xWindow="28680" yWindow="-120" windowWidth="29040" windowHeight="15720" xr2:uid="{A9D5EAF8-86B4-41B8-9540-B2B59BEC2ECF}"/>
  </bookViews>
  <sheets>
    <sheet name="ABRIL" sheetId="1" r:id="rId1"/>
  </sheets>
  <definedNames>
    <definedName name="_xlnm._FilterDatabase" localSheetId="0" hidden="1">ABRIL!$A$9:$R$133</definedName>
    <definedName name="_xlnm.Print_Area" localSheetId="0">ABRIL!$A$1:$N$141</definedName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32" i="1" l="1"/>
  <c r="I132" i="1"/>
  <c r="H132" i="1"/>
  <c r="G132" i="1"/>
  <c r="F132" i="1"/>
  <c r="M131" i="1"/>
  <c r="N131" i="1" s="1"/>
  <c r="M130" i="1"/>
  <c r="N130" i="1" s="1"/>
  <c r="N129" i="1"/>
  <c r="M129" i="1"/>
  <c r="M128" i="1"/>
  <c r="N128" i="1" s="1"/>
  <c r="M127" i="1"/>
  <c r="N127" i="1" s="1"/>
  <c r="M126" i="1"/>
  <c r="N126" i="1" s="1"/>
  <c r="N125" i="1"/>
  <c r="M125" i="1"/>
  <c r="M124" i="1"/>
  <c r="N124" i="1" s="1"/>
  <c r="M123" i="1"/>
  <c r="N123" i="1" s="1"/>
  <c r="M122" i="1"/>
  <c r="N122" i="1" s="1"/>
  <c r="N121" i="1"/>
  <c r="M121" i="1"/>
  <c r="M120" i="1"/>
  <c r="M132" i="1" s="1"/>
  <c r="J118" i="1"/>
  <c r="I118" i="1"/>
  <c r="H118" i="1"/>
  <c r="G118" i="1"/>
  <c r="F118" i="1"/>
  <c r="N117" i="1"/>
  <c r="M117" i="1"/>
  <c r="N116" i="1"/>
  <c r="M116" i="1"/>
  <c r="M115" i="1"/>
  <c r="N115" i="1" s="1"/>
  <c r="M114" i="1"/>
  <c r="M118" i="1" s="1"/>
  <c r="N113" i="1"/>
  <c r="M113" i="1"/>
  <c r="J111" i="1"/>
  <c r="I111" i="1"/>
  <c r="H111" i="1"/>
  <c r="G111" i="1"/>
  <c r="F111" i="1"/>
  <c r="M110" i="1"/>
  <c r="N110" i="1" s="1"/>
  <c r="M109" i="1"/>
  <c r="N109" i="1" s="1"/>
  <c r="N108" i="1"/>
  <c r="M108" i="1"/>
  <c r="M111" i="1" s="1"/>
  <c r="L106" i="1"/>
  <c r="J106" i="1"/>
  <c r="I106" i="1"/>
  <c r="H106" i="1"/>
  <c r="G106" i="1"/>
  <c r="F106" i="1"/>
  <c r="M105" i="1"/>
  <c r="N105" i="1" s="1"/>
  <c r="M104" i="1"/>
  <c r="N104" i="1" s="1"/>
  <c r="M103" i="1"/>
  <c r="N103" i="1" s="1"/>
  <c r="N102" i="1"/>
  <c r="M102" i="1"/>
  <c r="M101" i="1"/>
  <c r="N101" i="1" s="1"/>
  <c r="M100" i="1"/>
  <c r="N100" i="1" s="1"/>
  <c r="M99" i="1"/>
  <c r="N99" i="1" s="1"/>
  <c r="N98" i="1"/>
  <c r="M98" i="1"/>
  <c r="M97" i="1"/>
  <c r="N97" i="1" s="1"/>
  <c r="M96" i="1"/>
  <c r="N96" i="1" s="1"/>
  <c r="M95" i="1"/>
  <c r="N95" i="1" s="1"/>
  <c r="N94" i="1"/>
  <c r="M94" i="1"/>
  <c r="M93" i="1"/>
  <c r="N93" i="1" s="1"/>
  <c r="M92" i="1"/>
  <c r="N92" i="1" s="1"/>
  <c r="M91" i="1"/>
  <c r="N91" i="1" s="1"/>
  <c r="N90" i="1"/>
  <c r="M90" i="1"/>
  <c r="M89" i="1"/>
  <c r="N89" i="1" s="1"/>
  <c r="I87" i="1"/>
  <c r="H87" i="1"/>
  <c r="G87" i="1"/>
  <c r="F87" i="1"/>
  <c r="M86" i="1"/>
  <c r="N86" i="1" s="1"/>
  <c r="M85" i="1"/>
  <c r="N85" i="1" s="1"/>
  <c r="M84" i="1"/>
  <c r="N84" i="1" s="1"/>
  <c r="N87" i="1" s="1"/>
  <c r="I82" i="1"/>
  <c r="H82" i="1"/>
  <c r="G82" i="1"/>
  <c r="F82" i="1"/>
  <c r="M81" i="1"/>
  <c r="N81" i="1" s="1"/>
  <c r="N80" i="1"/>
  <c r="M80" i="1"/>
  <c r="M82" i="1" s="1"/>
  <c r="L78" i="1"/>
  <c r="J78" i="1"/>
  <c r="I78" i="1"/>
  <c r="H78" i="1"/>
  <c r="G78" i="1"/>
  <c r="F78" i="1"/>
  <c r="M77" i="1"/>
  <c r="N77" i="1" s="1"/>
  <c r="M76" i="1"/>
  <c r="N76" i="1" s="1"/>
  <c r="M75" i="1"/>
  <c r="N75" i="1" s="1"/>
  <c r="N74" i="1"/>
  <c r="N78" i="1" s="1"/>
  <c r="M74" i="1"/>
  <c r="L72" i="1"/>
  <c r="J72" i="1"/>
  <c r="I72" i="1"/>
  <c r="H72" i="1"/>
  <c r="G72" i="1"/>
  <c r="F72" i="1"/>
  <c r="M71" i="1"/>
  <c r="N71" i="1" s="1"/>
  <c r="M70" i="1"/>
  <c r="N70" i="1" s="1"/>
  <c r="N72" i="1" s="1"/>
  <c r="J68" i="1"/>
  <c r="I68" i="1"/>
  <c r="H68" i="1"/>
  <c r="G68" i="1"/>
  <c r="F68" i="1"/>
  <c r="M67" i="1"/>
  <c r="N67" i="1" s="1"/>
  <c r="M66" i="1"/>
  <c r="M68" i="1" s="1"/>
  <c r="L64" i="1"/>
  <c r="J64" i="1"/>
  <c r="I64" i="1"/>
  <c r="H64" i="1"/>
  <c r="G64" i="1"/>
  <c r="F64" i="1"/>
  <c r="M63" i="1"/>
  <c r="N63" i="1" s="1"/>
  <c r="N62" i="1"/>
  <c r="M62" i="1"/>
  <c r="M61" i="1"/>
  <c r="N61" i="1" s="1"/>
  <c r="M60" i="1"/>
  <c r="N60" i="1" s="1"/>
  <c r="I58" i="1"/>
  <c r="H58" i="1"/>
  <c r="G58" i="1"/>
  <c r="F58" i="1"/>
  <c r="M57" i="1"/>
  <c r="N57" i="1" s="1"/>
  <c r="N58" i="1" s="1"/>
  <c r="J55" i="1"/>
  <c r="I55" i="1"/>
  <c r="H55" i="1"/>
  <c r="G55" i="1"/>
  <c r="F55" i="1"/>
  <c r="N54" i="1"/>
  <c r="M54" i="1"/>
  <c r="M53" i="1"/>
  <c r="N53" i="1" s="1"/>
  <c r="M52" i="1"/>
  <c r="N52" i="1" s="1"/>
  <c r="N51" i="1"/>
  <c r="M51" i="1"/>
  <c r="N50" i="1"/>
  <c r="M50" i="1"/>
  <c r="M49" i="1"/>
  <c r="M55" i="1" s="1"/>
  <c r="L47" i="1"/>
  <c r="J47" i="1"/>
  <c r="I47" i="1"/>
  <c r="H47" i="1"/>
  <c r="G47" i="1"/>
  <c r="F47" i="1"/>
  <c r="M46" i="1"/>
  <c r="N46" i="1" s="1"/>
  <c r="N45" i="1"/>
  <c r="N47" i="1" s="1"/>
  <c r="M45" i="1"/>
  <c r="L43" i="1"/>
  <c r="J43" i="1"/>
  <c r="I43" i="1"/>
  <c r="H43" i="1"/>
  <c r="G43" i="1"/>
  <c r="F43" i="1"/>
  <c r="N42" i="1"/>
  <c r="M42" i="1"/>
  <c r="M41" i="1"/>
  <c r="N41" i="1" s="1"/>
  <c r="M40" i="1"/>
  <c r="N40" i="1" s="1"/>
  <c r="N43" i="1" s="1"/>
  <c r="N39" i="1"/>
  <c r="M39" i="1"/>
  <c r="M43" i="1" s="1"/>
  <c r="L37" i="1"/>
  <c r="J37" i="1"/>
  <c r="I37" i="1"/>
  <c r="H37" i="1"/>
  <c r="G37" i="1"/>
  <c r="F37" i="1"/>
  <c r="N36" i="1"/>
  <c r="M36" i="1"/>
  <c r="M35" i="1"/>
  <c r="N35" i="1" s="1"/>
  <c r="M34" i="1"/>
  <c r="N34" i="1" s="1"/>
  <c r="N33" i="1"/>
  <c r="M33" i="1"/>
  <c r="N32" i="1"/>
  <c r="N37" i="1" s="1"/>
  <c r="M32" i="1"/>
  <c r="M37" i="1" s="1"/>
  <c r="L30" i="1"/>
  <c r="K30" i="1"/>
  <c r="K133" i="1" s="1"/>
  <c r="I30" i="1"/>
  <c r="H30" i="1"/>
  <c r="G30" i="1"/>
  <c r="F30" i="1"/>
  <c r="M29" i="1"/>
  <c r="N29" i="1" s="1"/>
  <c r="M28" i="1"/>
  <c r="N28" i="1" s="1"/>
  <c r="N27" i="1"/>
  <c r="M27" i="1"/>
  <c r="N26" i="1"/>
  <c r="M26" i="1"/>
  <c r="M25" i="1"/>
  <c r="N25" i="1" s="1"/>
  <c r="L23" i="1"/>
  <c r="J23" i="1"/>
  <c r="J133" i="1" s="1"/>
  <c r="I23" i="1"/>
  <c r="H23" i="1"/>
  <c r="G23" i="1"/>
  <c r="F23" i="1"/>
  <c r="M22" i="1"/>
  <c r="N22" i="1" s="1"/>
  <c r="N21" i="1"/>
  <c r="M21" i="1"/>
  <c r="N20" i="1"/>
  <c r="M20" i="1"/>
  <c r="M19" i="1"/>
  <c r="N19" i="1" s="1"/>
  <c r="M18" i="1"/>
  <c r="N18" i="1" s="1"/>
  <c r="N17" i="1"/>
  <c r="M17" i="1"/>
  <c r="M23" i="1" s="1"/>
  <c r="N16" i="1"/>
  <c r="M16" i="1"/>
  <c r="M14" i="1"/>
  <c r="L14" i="1"/>
  <c r="L133" i="1" s="1"/>
  <c r="I14" i="1"/>
  <c r="I133" i="1" s="1"/>
  <c r="H14" i="1"/>
  <c r="H133" i="1" s="1"/>
  <c r="G14" i="1"/>
  <c r="G133" i="1" s="1"/>
  <c r="F14" i="1"/>
  <c r="F133" i="1" s="1"/>
  <c r="M13" i="1"/>
  <c r="N13" i="1" s="1"/>
  <c r="N12" i="1"/>
  <c r="M12" i="1"/>
  <c r="M11" i="1"/>
  <c r="N11" i="1" s="1"/>
  <c r="N14" i="1" s="1"/>
  <c r="N106" i="1" l="1"/>
  <c r="N64" i="1"/>
  <c r="N23" i="1"/>
  <c r="N82" i="1"/>
  <c r="N30" i="1"/>
  <c r="N111" i="1"/>
  <c r="M72" i="1"/>
  <c r="M78" i="1"/>
  <c r="M106" i="1"/>
  <c r="N49" i="1"/>
  <c r="N55" i="1" s="1"/>
  <c r="M58" i="1"/>
  <c r="M133" i="1" s="1"/>
  <c r="M64" i="1"/>
  <c r="N120" i="1"/>
  <c r="N132" i="1" s="1"/>
  <c r="M30" i="1"/>
  <c r="N114" i="1"/>
  <c r="N118" i="1" s="1"/>
  <c r="N66" i="1"/>
  <c r="N68" i="1" s="1"/>
  <c r="M47" i="1"/>
  <c r="M87" i="1"/>
  <c r="N133" i="1" l="1"/>
</calcChain>
</file>

<file path=xl/sharedStrings.xml><?xml version="1.0" encoding="utf-8"?>
<sst xmlns="http://schemas.openxmlformats.org/spreadsheetml/2006/main" count="407" uniqueCount="170">
  <si>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</si>
  <si>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</si>
  <si>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</si>
  <si>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</si>
  <si>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</si>
  <si>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</si>
  <si>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ABRIL AÑO 2026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</si>
  <si>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</si>
  <si>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</si>
  <si>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</si>
  <si>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</si>
  <si>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</si>
  <si>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</si>
  <si>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</si>
  <si>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</si>
  <si>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</si>
  <si>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</si>
  <si>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</si>
  <si>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</si>
  <si>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</si>
  <si>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</si>
  <si>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</si>
  <si>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</si>
  <si>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</si>
  <si>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</si>
  <si>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</si>
  <si>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</si>
  <si>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</si>
  <si>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</si>
  <si>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</si>
  <si>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</si>
  <si>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</si>
  <si>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</si>
  <si>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</si>
  <si>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</si>
  <si>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</si>
  <si>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</si>
  <si>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</si>
  <si>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</si>
  <si>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</si>
  <si>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</si>
  <si>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</si>
  <si>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</si>
  <si>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</si>
  <si>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</si>
  <si>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</si>
  <si>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</si>
  <si>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</si>
  <si>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</si>
  <si>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</si>
  <si>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</si>
  <si>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</si>
  <si>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YADIRA MUÑOZ MOTA</t>
  </si>
  <si>
    <t>ANALISTA DE GESTIÓN PATRIMONIAL I</t>
  </si>
  <si>
    <t>WILTON ALEJANDRO NUÑEZ PEÑA</t>
  </si>
  <si>
    <t>CHOFER</t>
  </si>
  <si>
    <t>ESTATUTO SIMPLIFICADO</t>
  </si>
  <si>
    <t>DEPARTAMENTO JURÍDICO</t>
  </si>
  <si>
    <t>LUIS ANTONIO MOQUETE PELLETIER</t>
  </si>
  <si>
    <t>TOMÁS AUGUSTO MENDOZA TORRES</t>
  </si>
  <si>
    <t>ABOGADO III</t>
  </si>
  <si>
    <t>MILAGROS NAZARET PÉREZ ROMERO</t>
  </si>
  <si>
    <t xml:space="preserve">ABOGADO II </t>
  </si>
  <si>
    <t>LORAINE RAQUEL MALDONADO DE MARTE</t>
  </si>
  <si>
    <t>ABOGADO II</t>
  </si>
  <si>
    <t>WINSTON POLANCO ROBLES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</si>
  <si>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</si>
  <si>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</si>
  <si>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</si>
  <si>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</si>
  <si>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</si>
  <si>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</si>
  <si>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</si>
  <si>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</si>
  <si>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</si>
  <si>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</si>
  <si>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</si>
  <si>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</si>
  <si>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</si>
  <si>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</si>
  <si>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</si>
  <si>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</si>
  <si>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</si>
  <si>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</si>
  <si>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</si>
  <si>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</si>
  <si>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</si>
  <si>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</si>
  <si>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</si>
  <si>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</si>
  <si>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</si>
  <si>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</si>
  <si>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</si>
  <si>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</si>
  <si>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</si>
  <si>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</si>
  <si>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</si>
  <si>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</si>
  <si>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</si>
  <si>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</si>
  <si>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</si>
  <si>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</si>
  <si>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</si>
  <si>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</si>
  <si>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</si>
  <si>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</si>
  <si>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DIVISIÓN DE CONTABILIDAD</t>
  </si>
  <si>
    <t>CARLOS JULIO SUBERVÍ CARRASCO</t>
  </si>
  <si>
    <t>EDDY MIGUEL DOMÍNGUEZ LINARES</t>
  </si>
  <si>
    <t>SARITA MARTÍNEZ FROMETA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</si>
  <si>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</si>
  <si>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</si>
  <si>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</si>
  <si>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</si>
  <si>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</si>
  <si>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</si>
  <si>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</si>
  <si>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</si>
  <si>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</si>
  <si>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</si>
  <si>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</si>
  <si>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SILVIO JOSÉ PÉREZ VALDEZ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</si>
  <si>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</si>
  <si>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</si>
  <si>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</si>
  <si>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</si>
  <si>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</si>
  <si>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</si>
  <si>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</si>
  <si>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</si>
  <si>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</si>
  <si>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</si>
  <si>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JORGE LUIS MATEO CASTILLO</t>
  </si>
  <si>
    <t>AUXILIAR DE SERVICIOS GENERALES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</si>
  <si>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</si>
  <si>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</si>
  <si>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</si>
  <si>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</si>
  <si>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</si>
  <si>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</si>
  <si>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</si>
  <si>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</si>
  <si>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</si>
  <si>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</si>
  <si>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</si>
  <si>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</si>
  <si>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</si>
  <si>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</si>
  <si>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</si>
  <si>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</si>
  <si>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</si>
  <si>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</si>
  <si>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</si>
  <si>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</si>
  <si>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</si>
  <si>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</si>
  <si>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</si>
  <si>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</si>
  <si>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</si>
  <si>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</si>
  <si>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</si>
  <si>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</si>
  <si>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CECILIO BENJAMIN MORONTA MATIAS</t>
  </si>
  <si>
    <t>WILKIN BERNAN MATEO MATEO</t>
  </si>
  <si>
    <t>LAVADOR VEHICULOS</t>
  </si>
  <si>
    <t>JHONNY ALTAGRACIA SANTILIS</t>
  </si>
  <si>
    <t>MENSAJERO EXTERNO</t>
  </si>
  <si>
    <t>OSCAR JIMENEZ DE LOS SANTOS</t>
  </si>
  <si>
    <t>BLADIMIR GERMAN GUTIERREZ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</si>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</sst>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Museo Sans 500"/>
      <family val="3"/>
    </font>
    <font>
      <b/>
      <sz val="9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wrapText="1"/>
    </xf>
    <xf numFmtId="0" fontId="5" fillId="4" borderId="6" xfId="0" applyFont="1" applyFill="1" applyBorder="1"/>
    <xf numFmtId="0" fontId="6" fillId="0" borderId="4" xfId="0" applyFont="1" applyBorder="1"/>
    <xf numFmtId="0" fontId="6" fillId="0" borderId="5" xfId="0" quotePrefix="1" applyFont="1" applyBorder="1" applyAlignment="1">
      <alignment horizontal="center"/>
    </xf>
    <xf numFmtId="14" fontId="6" fillId="0" borderId="5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wrapText="1"/>
    </xf>
    <xf numFmtId="4" fontId="5" fillId="0" borderId="5" xfId="0" applyNumberFormat="1" applyFont="1" applyBorder="1"/>
    <xf numFmtId="4" fontId="5" fillId="2" borderId="5" xfId="0" applyNumberFormat="1" applyFont="1" applyFill="1" applyBorder="1"/>
    <xf numFmtId="43" fontId="5" fillId="0" borderId="5" xfId="1" applyFont="1" applyFill="1" applyBorder="1"/>
    <xf numFmtId="4" fontId="5" fillId="0" borderId="6" xfId="0" applyNumberFormat="1" applyFont="1" applyBorder="1"/>
    <xf numFmtId="0" fontId="6" fillId="4" borderId="4" xfId="0" applyFont="1" applyFill="1" applyBorder="1"/>
    <xf numFmtId="0" fontId="6" fillId="4" borderId="5" xfId="0" quotePrefix="1" applyFont="1" applyFill="1" applyBorder="1" applyAlignment="1">
      <alignment horizontal="center"/>
    </xf>
    <xf numFmtId="14" fontId="6" fillId="4" borderId="5" xfId="0" applyNumberFormat="1" applyFont="1" applyFill="1" applyBorder="1"/>
    <xf numFmtId="0" fontId="7" fillId="4" borderId="5" xfId="0" applyFont="1" applyFill="1" applyBorder="1"/>
    <xf numFmtId="4" fontId="5" fillId="4" borderId="5" xfId="0" applyNumberFormat="1" applyFont="1" applyFill="1" applyBorder="1"/>
    <xf numFmtId="4" fontId="5" fillId="4" borderId="6" xfId="0" applyNumberFormat="1" applyFont="1" applyFill="1" applyBorder="1"/>
    <xf numFmtId="4" fontId="5" fillId="0" borderId="5" xfId="1" applyNumberFormat="1" applyFont="1" applyFill="1" applyBorder="1"/>
    <xf numFmtId="4" fontId="5" fillId="2" borderId="5" xfId="1" applyNumberFormat="1" applyFont="1" applyFill="1" applyBorder="1"/>
    <xf numFmtId="43" fontId="5" fillId="0" borderId="5" xfId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/>
    <xf numFmtId="4" fontId="5" fillId="0" borderId="0" xfId="0" applyNumberFormat="1" applyFont="1"/>
    <xf numFmtId="4" fontId="8" fillId="0" borderId="0" xfId="0" applyNumberFormat="1" applyFont="1"/>
    <xf numFmtId="2" fontId="5" fillId="0" borderId="5" xfId="0" applyNumberFormat="1" applyFont="1" applyBorder="1"/>
    <xf numFmtId="0" fontId="6" fillId="0" borderId="4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14" fontId="6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/>
    </xf>
    <xf numFmtId="43" fontId="5" fillId="2" borderId="5" xfId="1" applyFont="1" applyFill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43" fontId="5" fillId="0" borderId="5" xfId="1" applyFont="1" applyFill="1" applyBorder="1" applyAlignment="1">
      <alignment horizontal="center"/>
    </xf>
    <xf numFmtId="43" fontId="5" fillId="2" borderId="5" xfId="1" applyFont="1" applyFill="1" applyBorder="1"/>
    <xf numFmtId="0" fontId="7" fillId="0" borderId="5" xfId="0" quotePrefix="1" applyFont="1" applyBorder="1"/>
    <xf numFmtId="0" fontId="5" fillId="0" borderId="5" xfId="0" applyFont="1" applyBorder="1"/>
    <xf numFmtId="43" fontId="9" fillId="0" borderId="0" xfId="1" applyFont="1" applyBorder="1"/>
    <xf numFmtId="0" fontId="5" fillId="2" borderId="5" xfId="1" applyNumberFormat="1" applyFont="1" applyFill="1" applyBorder="1"/>
    <xf numFmtId="2" fontId="8" fillId="0" borderId="5" xfId="0" applyNumberFormat="1" applyFont="1" applyBorder="1"/>
    <xf numFmtId="0" fontId="10" fillId="0" borderId="4" xfId="0" applyFont="1" applyBorder="1"/>
    <xf numFmtId="43" fontId="5" fillId="0" borderId="4" xfId="1" applyFont="1" applyFill="1" applyBorder="1"/>
    <xf numFmtId="0" fontId="5" fillId="0" borderId="5" xfId="1" applyNumberFormat="1" applyFont="1" applyFill="1" applyBorder="1"/>
    <xf numFmtId="43" fontId="5" fillId="0" borderId="6" xfId="1" applyFont="1" applyFill="1" applyBorder="1"/>
    <xf numFmtId="43" fontId="5" fillId="4" borderId="7" xfId="1" applyFont="1" applyFill="1" applyBorder="1"/>
    <xf numFmtId="43" fontId="5" fillId="4" borderId="8" xfId="1" applyFont="1" applyFill="1" applyBorder="1"/>
    <xf numFmtId="43" fontId="5" fillId="4" borderId="9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0" fontId="2" fillId="0" borderId="0" xfId="0" applyFont="1"/>
    <xf numFmtId="43" fontId="2" fillId="0" borderId="0" xfId="1" applyFont="1" applyAlignment="1"/>
    <xf numFmtId="0" fontId="6" fillId="0" borderId="0" xfId="0" applyFont="1" applyAlignment="1">
      <alignment horizontal="left"/>
    </xf>
    <xf numFmtId="43" fontId="2" fillId="0" borderId="0" xfId="1" applyFont="1"/>
    <xf numFmtId="43" fontId="6" fillId="0" borderId="0" xfId="1" applyFont="1"/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5F76-C875-4E21-B57F-E3807C653DAF}">
  <sheetPr>
    <pageSetUpPr fitToPage="1"/>
  </sheetPr>
  <dimension ref="A1:R143"/>
  <sheetViews>
    <sheetView tabSelected="1" zoomScale="90" zoomScaleNormal="90" zoomScaleSheetLayoutView="46" zoomScalePageLayoutView="90" workbookViewId="0">
      <pane ySplit="9" topLeftCell="A124" activePane="bottomLeft" state="frozen"/>
      <selection pane="bottomLeft" activeCell="F140" sqref="F140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40.6640625" style="2" customWidth="1"/>
    <col min="5" max="5" width="22.6640625" style="2" customWidth="1"/>
    <col min="6" max="6" width="21.88671875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20.6640625" style="2" customWidth="1"/>
    <col min="15" max="16384" width="11.44140625" style="2"/>
  </cols>
  <sheetData>
    <row r="1" spans="1:14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6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6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6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6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2" thickBot="1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48.75" customHeight="1">
      <c r="A9" s="5" t="s">
        <v>7</v>
      </c>
      <c r="B9" s="6" t="s">
        <v>8</v>
      </c>
      <c r="C9" s="7" t="s">
        <v>9</v>
      </c>
      <c r="D9" s="6" t="s">
        <v>10</v>
      </c>
      <c r="E9" s="6" t="s">
        <v>11</v>
      </c>
      <c r="F9" s="7" t="s">
        <v>12</v>
      </c>
      <c r="G9" s="6" t="s">
        <v>13</v>
      </c>
      <c r="H9" s="6" t="s">
        <v>14</v>
      </c>
      <c r="I9" s="7" t="s">
        <v>15</v>
      </c>
      <c r="J9" s="7" t="s">
        <v>16</v>
      </c>
      <c r="K9" s="7" t="s">
        <v>17</v>
      </c>
      <c r="L9" s="7" t="s">
        <v>18</v>
      </c>
      <c r="M9" s="7" t="s">
        <v>19</v>
      </c>
      <c r="N9" s="8" t="s">
        <v>20</v>
      </c>
    </row>
    <row r="10" spans="1:14" ht="16.8" customHeight="1">
      <c r="A10" s="9" t="s">
        <v>21</v>
      </c>
      <c r="B10" s="10"/>
      <c r="C10" s="11"/>
      <c r="D10" s="11"/>
      <c r="E10" s="11"/>
      <c r="F10" s="11"/>
      <c r="G10" s="11"/>
      <c r="H10" s="11"/>
      <c r="I10" s="12"/>
      <c r="J10" s="11"/>
      <c r="K10" s="11"/>
      <c r="L10" s="11"/>
      <c r="M10" s="11"/>
      <c r="N10" s="13"/>
    </row>
    <row r="11" spans="1:14" ht="20.399999999999999" customHeight="1">
      <c r="A11" s="14" t="s">
        <v>22</v>
      </c>
      <c r="B11" s="15" t="s">
        <v>23</v>
      </c>
      <c r="C11" s="16">
        <v>44110</v>
      </c>
      <c r="D11" s="17" t="s">
        <v>24</v>
      </c>
      <c r="E11" s="18" t="s">
        <v>25</v>
      </c>
      <c r="F11" s="19">
        <v>650000</v>
      </c>
      <c r="G11" s="20">
        <v>-145985.41</v>
      </c>
      <c r="H11" s="19">
        <v>-13330</v>
      </c>
      <c r="I11" s="19">
        <v>-7059.79</v>
      </c>
      <c r="J11" s="21">
        <v>0</v>
      </c>
      <c r="K11" s="21">
        <v>0</v>
      </c>
      <c r="L11" s="21">
        <v>0</v>
      </c>
      <c r="M11" s="19">
        <f>SUM(G11:L11)</f>
        <v>-166375.20000000001</v>
      </c>
      <c r="N11" s="22">
        <f>F11+M11</f>
        <v>483624.8</v>
      </c>
    </row>
    <row r="12" spans="1:14" ht="19.2" customHeight="1">
      <c r="A12" s="14" t="s">
        <v>26</v>
      </c>
      <c r="B12" s="15" t="s">
        <v>27</v>
      </c>
      <c r="C12" s="16">
        <v>44110</v>
      </c>
      <c r="D12" s="17" t="s">
        <v>28</v>
      </c>
      <c r="E12" s="18" t="s">
        <v>25</v>
      </c>
      <c r="F12" s="19">
        <v>420000</v>
      </c>
      <c r="G12" s="20">
        <v>-88804.41</v>
      </c>
      <c r="H12" s="19">
        <v>-12054</v>
      </c>
      <c r="I12" s="19">
        <v>-7059.79</v>
      </c>
      <c r="J12" s="21">
        <v>0</v>
      </c>
      <c r="K12" s="21">
        <v>0</v>
      </c>
      <c r="L12" s="21">
        <v>-13275</v>
      </c>
      <c r="M12" s="19">
        <f>SUM(G12:L12)</f>
        <v>-121193.2</v>
      </c>
      <c r="N12" s="22">
        <f>F12+M12</f>
        <v>298806.8</v>
      </c>
    </row>
    <row r="13" spans="1:14" ht="17.399999999999999" customHeight="1">
      <c r="A13" s="14" t="s">
        <v>29</v>
      </c>
      <c r="B13" s="15" t="s">
        <v>27</v>
      </c>
      <c r="C13" s="16">
        <v>44123</v>
      </c>
      <c r="D13" s="17" t="s">
        <v>30</v>
      </c>
      <c r="E13" s="17" t="s">
        <v>31</v>
      </c>
      <c r="F13" s="19">
        <v>125000</v>
      </c>
      <c r="G13" s="20">
        <v>-17985.98</v>
      </c>
      <c r="H13" s="19">
        <v>-3587.5</v>
      </c>
      <c r="I13" s="19">
        <v>-3800</v>
      </c>
      <c r="J13" s="21">
        <v>0</v>
      </c>
      <c r="K13" s="21">
        <v>0</v>
      </c>
      <c r="L13" s="21">
        <v>-9145</v>
      </c>
      <c r="M13" s="19">
        <f>SUM(G13:L13)</f>
        <v>-34518.479999999996</v>
      </c>
      <c r="N13" s="22">
        <f>F13+M13</f>
        <v>90481.52</v>
      </c>
    </row>
    <row r="14" spans="1:14" ht="16.8" customHeight="1">
      <c r="A14" s="14" t="s">
        <v>32</v>
      </c>
      <c r="B14" s="15"/>
      <c r="C14" s="16"/>
      <c r="D14" s="17"/>
      <c r="E14" s="17"/>
      <c r="F14" s="19">
        <f>SUM(F11:F13)</f>
        <v>1195000</v>
      </c>
      <c r="G14" s="19">
        <f>SUM(G11:G13)</f>
        <v>-252775.80000000002</v>
      </c>
      <c r="H14" s="19">
        <f>SUM(H11:H13)</f>
        <v>-28971.5</v>
      </c>
      <c r="I14" s="19">
        <f>SUM(I11:I13)</f>
        <v>-17919.580000000002</v>
      </c>
      <c r="J14" s="21">
        <v>0</v>
      </c>
      <c r="K14" s="21">
        <v>0</v>
      </c>
      <c r="L14" s="21">
        <f>SUM(L11:L13)</f>
        <v>-22420</v>
      </c>
      <c r="M14" s="19">
        <f>SUM(M11:M13)</f>
        <v>-322086.88</v>
      </c>
      <c r="N14" s="22">
        <f>SUM(N11:N13)</f>
        <v>872913.12</v>
      </c>
    </row>
    <row r="15" spans="1:14">
      <c r="A15" s="23" t="s">
        <v>33</v>
      </c>
      <c r="B15" s="24"/>
      <c r="C15" s="25"/>
      <c r="D15" s="26"/>
      <c r="E15" s="26"/>
      <c r="F15" s="27"/>
      <c r="G15" s="11"/>
      <c r="H15" s="11"/>
      <c r="I15" s="11"/>
      <c r="J15" s="11"/>
      <c r="K15" s="11"/>
      <c r="L15" s="11"/>
      <c r="M15" s="27"/>
      <c r="N15" s="28"/>
    </row>
    <row r="16" spans="1:14" ht="20.100000000000001" customHeight="1">
      <c r="A16" s="14" t="s">
        <v>34</v>
      </c>
      <c r="B16" s="15" t="s">
        <v>27</v>
      </c>
      <c r="C16" s="16">
        <v>44075</v>
      </c>
      <c r="D16" s="17" t="s">
        <v>35</v>
      </c>
      <c r="E16" s="17" t="s">
        <v>31</v>
      </c>
      <c r="F16" s="19">
        <v>400000</v>
      </c>
      <c r="G16" s="20">
        <v>-83947.91</v>
      </c>
      <c r="H16" s="19">
        <v>-11480</v>
      </c>
      <c r="I16" s="19">
        <v>-7059.79</v>
      </c>
      <c r="J16" s="21">
        <v>0</v>
      </c>
      <c r="K16" s="21">
        <v>0</v>
      </c>
      <c r="L16" s="21">
        <v>0</v>
      </c>
      <c r="M16" s="19">
        <f t="shared" ref="M16:M22" si="0">SUM(G16:L16)</f>
        <v>-102487.7</v>
      </c>
      <c r="N16" s="22">
        <f t="shared" ref="N16:N22" si="1">F16+M16</f>
        <v>297512.3</v>
      </c>
    </row>
    <row r="17" spans="1:17" ht="20.100000000000001" customHeight="1">
      <c r="A17" s="14" t="s">
        <v>36</v>
      </c>
      <c r="B17" s="15" t="s">
        <v>23</v>
      </c>
      <c r="C17" s="16">
        <v>44088</v>
      </c>
      <c r="D17" s="17" t="s">
        <v>37</v>
      </c>
      <c r="E17" s="17" t="s">
        <v>31</v>
      </c>
      <c r="F17" s="19">
        <v>240000</v>
      </c>
      <c r="G17" s="20">
        <v>-45095.91</v>
      </c>
      <c r="H17" s="19">
        <v>-6888</v>
      </c>
      <c r="I17" s="19">
        <v>-7059.79</v>
      </c>
      <c r="J17" s="21">
        <v>0</v>
      </c>
      <c r="K17" s="21">
        <v>0</v>
      </c>
      <c r="L17" s="21">
        <v>-11788.09</v>
      </c>
      <c r="M17" s="19">
        <f t="shared" si="0"/>
        <v>-70831.790000000008</v>
      </c>
      <c r="N17" s="22">
        <f t="shared" si="1"/>
        <v>169168.21</v>
      </c>
    </row>
    <row r="18" spans="1:17" ht="20.100000000000001" customHeight="1">
      <c r="A18" s="14" t="s">
        <v>38</v>
      </c>
      <c r="B18" s="15" t="s">
        <v>27</v>
      </c>
      <c r="C18" s="16">
        <v>45336</v>
      </c>
      <c r="D18" s="17" t="s">
        <v>30</v>
      </c>
      <c r="E18" s="17" t="s">
        <v>31</v>
      </c>
      <c r="F18" s="19">
        <v>115000</v>
      </c>
      <c r="G18" s="20">
        <v>-15633.73</v>
      </c>
      <c r="H18" s="19">
        <v>-3300.5</v>
      </c>
      <c r="I18" s="19">
        <v>-3496</v>
      </c>
      <c r="J18" s="21">
        <v>0</v>
      </c>
      <c r="K18" s="21">
        <v>0</v>
      </c>
      <c r="L18" s="21">
        <v>-8850</v>
      </c>
      <c r="M18" s="19">
        <f t="shared" si="0"/>
        <v>-31280.23</v>
      </c>
      <c r="N18" s="22">
        <f t="shared" si="1"/>
        <v>83719.77</v>
      </c>
    </row>
    <row r="19" spans="1:17" ht="20.100000000000001" customHeight="1">
      <c r="A19" s="14" t="s">
        <v>39</v>
      </c>
      <c r="B19" s="15" t="s">
        <v>27</v>
      </c>
      <c r="C19" s="16">
        <v>39995</v>
      </c>
      <c r="D19" s="17" t="s">
        <v>30</v>
      </c>
      <c r="E19" s="17" t="s">
        <v>31</v>
      </c>
      <c r="F19" s="19">
        <v>115000</v>
      </c>
      <c r="G19" s="20">
        <v>-15153.79</v>
      </c>
      <c r="H19" s="19">
        <v>-3300.5</v>
      </c>
      <c r="I19" s="19">
        <v>-3496</v>
      </c>
      <c r="J19" s="29">
        <v>-1919.78</v>
      </c>
      <c r="K19" s="21">
        <v>0</v>
      </c>
      <c r="L19" s="21">
        <v>0</v>
      </c>
      <c r="M19" s="19">
        <f t="shared" si="0"/>
        <v>-23870.07</v>
      </c>
      <c r="N19" s="22">
        <f t="shared" si="1"/>
        <v>91129.93</v>
      </c>
    </row>
    <row r="20" spans="1:17" ht="20.100000000000001" customHeight="1">
      <c r="A20" s="14" t="s">
        <v>40</v>
      </c>
      <c r="B20" s="15" t="s">
        <v>27</v>
      </c>
      <c r="C20" s="16">
        <v>40603</v>
      </c>
      <c r="D20" s="17" t="s">
        <v>30</v>
      </c>
      <c r="E20" s="17" t="s">
        <v>31</v>
      </c>
      <c r="F20" s="19">
        <v>105000</v>
      </c>
      <c r="G20" s="20">
        <v>-13281.48</v>
      </c>
      <c r="H20" s="19">
        <v>-3013.5</v>
      </c>
      <c r="I20" s="19">
        <v>-3192</v>
      </c>
      <c r="J20" s="21">
        <v>0</v>
      </c>
      <c r="K20" s="21">
        <v>0</v>
      </c>
      <c r="L20" s="21">
        <v>0</v>
      </c>
      <c r="M20" s="19">
        <f t="shared" si="0"/>
        <v>-19486.98</v>
      </c>
      <c r="N20" s="22">
        <f t="shared" si="1"/>
        <v>85513.02</v>
      </c>
    </row>
    <row r="21" spans="1:17" ht="21" customHeight="1">
      <c r="A21" s="14" t="s">
        <v>41</v>
      </c>
      <c r="B21" s="15" t="s">
        <v>27</v>
      </c>
      <c r="C21" s="16">
        <v>44470</v>
      </c>
      <c r="D21" s="17" t="s">
        <v>42</v>
      </c>
      <c r="E21" s="18" t="s">
        <v>31</v>
      </c>
      <c r="F21" s="19">
        <v>60000</v>
      </c>
      <c r="G21" s="30">
        <v>-2718.76</v>
      </c>
      <c r="H21" s="19">
        <v>-1722</v>
      </c>
      <c r="I21" s="19">
        <v>-1824</v>
      </c>
      <c r="J21" s="29">
        <v>-3839.56</v>
      </c>
      <c r="K21" s="21">
        <v>0</v>
      </c>
      <c r="L21" s="21">
        <v>-1582.7</v>
      </c>
      <c r="M21" s="19">
        <f t="shared" si="0"/>
        <v>-11687.02</v>
      </c>
      <c r="N21" s="22">
        <f t="shared" si="1"/>
        <v>48312.979999999996</v>
      </c>
      <c r="Q21" s="2" t="s">
        <v>7</v>
      </c>
    </row>
    <row r="22" spans="1:17" ht="19.5" customHeight="1">
      <c r="A22" s="14" t="s">
        <v>43</v>
      </c>
      <c r="B22" s="15" t="s">
        <v>27</v>
      </c>
      <c r="C22" s="16">
        <v>38231</v>
      </c>
      <c r="D22" s="17" t="s">
        <v>44</v>
      </c>
      <c r="E22" s="17" t="s">
        <v>31</v>
      </c>
      <c r="F22" s="19">
        <v>55000</v>
      </c>
      <c r="G22" s="20">
        <v>-2559.6799999999998</v>
      </c>
      <c r="H22" s="19">
        <v>-1578.5</v>
      </c>
      <c r="I22" s="19">
        <v>-1672</v>
      </c>
      <c r="J22" s="21">
        <v>0</v>
      </c>
      <c r="K22" s="21">
        <v>0</v>
      </c>
      <c r="L22" s="31">
        <v>0</v>
      </c>
      <c r="M22" s="19">
        <f t="shared" si="0"/>
        <v>-5810.18</v>
      </c>
      <c r="N22" s="22">
        <f t="shared" si="1"/>
        <v>49189.82</v>
      </c>
    </row>
    <row r="23" spans="1:17" ht="20.100000000000001" customHeight="1">
      <c r="A23" s="14" t="s">
        <v>32</v>
      </c>
      <c r="B23" s="32"/>
      <c r="C23" s="33"/>
      <c r="D23" s="17"/>
      <c r="E23" s="17"/>
      <c r="F23" s="19">
        <f t="shared" ref="F23:J23" si="2">SUM(F16:F22)</f>
        <v>1090000</v>
      </c>
      <c r="G23" s="19">
        <f t="shared" si="2"/>
        <v>-178391.26000000004</v>
      </c>
      <c r="H23" s="19">
        <f t="shared" si="2"/>
        <v>-31283</v>
      </c>
      <c r="I23" s="19">
        <f>SUM(I16:I22)</f>
        <v>-27799.58</v>
      </c>
      <c r="J23" s="29">
        <f t="shared" si="2"/>
        <v>-5759.34</v>
      </c>
      <c r="K23" s="21">
        <v>0</v>
      </c>
      <c r="L23" s="21">
        <f>SUM(L16:L22)</f>
        <v>-22220.79</v>
      </c>
      <c r="M23" s="19">
        <f>SUM(M16:M22)</f>
        <v>-265453.97000000003</v>
      </c>
      <c r="N23" s="22">
        <f>SUM(N16:N22)</f>
        <v>824546.02999999991</v>
      </c>
    </row>
    <row r="24" spans="1:17">
      <c r="A24" s="23" t="s">
        <v>45</v>
      </c>
      <c r="B24" s="34"/>
      <c r="C24" s="35"/>
      <c r="D24" s="26"/>
      <c r="E24" s="26"/>
      <c r="F24" s="11"/>
      <c r="G24" s="11"/>
      <c r="H24" s="11"/>
      <c r="I24" s="11"/>
      <c r="J24" s="11"/>
      <c r="K24" s="11"/>
      <c r="L24" s="11"/>
      <c r="M24" s="11"/>
      <c r="N24" s="13"/>
    </row>
    <row r="25" spans="1:17" ht="20.100000000000001" customHeight="1">
      <c r="A25" s="14" t="s">
        <v>46</v>
      </c>
      <c r="B25" s="15" t="s">
        <v>23</v>
      </c>
      <c r="C25" s="16">
        <v>41153</v>
      </c>
      <c r="D25" s="17" t="s">
        <v>47</v>
      </c>
      <c r="E25" s="17" t="s">
        <v>31</v>
      </c>
      <c r="F25" s="19">
        <v>400000</v>
      </c>
      <c r="G25" s="20">
        <v>-83947.91</v>
      </c>
      <c r="H25" s="19">
        <v>-11480</v>
      </c>
      <c r="I25" s="19">
        <v>-7059.79</v>
      </c>
      <c r="J25" s="21">
        <v>0</v>
      </c>
      <c r="K25" s="31">
        <v>-60000</v>
      </c>
      <c r="L25" s="31">
        <v>0</v>
      </c>
      <c r="M25" s="19">
        <f>SUM(G25:L25)</f>
        <v>-162487.70000000001</v>
      </c>
      <c r="N25" s="22">
        <f>F25+M25</f>
        <v>237512.3</v>
      </c>
    </row>
    <row r="26" spans="1:17" ht="20.100000000000001" customHeight="1">
      <c r="A26" s="14" t="s">
        <v>48</v>
      </c>
      <c r="B26" s="15" t="s">
        <v>23</v>
      </c>
      <c r="C26" s="16">
        <v>40087</v>
      </c>
      <c r="D26" s="17" t="s">
        <v>49</v>
      </c>
      <c r="E26" s="17" t="s">
        <v>31</v>
      </c>
      <c r="F26" s="19">
        <v>190000</v>
      </c>
      <c r="G26" s="20">
        <v>-32795.660000000003</v>
      </c>
      <c r="H26" s="19">
        <v>-5453</v>
      </c>
      <c r="I26" s="19">
        <v>-5776</v>
      </c>
      <c r="J26" s="19">
        <v>-1919.78</v>
      </c>
      <c r="K26" s="21">
        <v>0</v>
      </c>
      <c r="L26" s="31">
        <v>0</v>
      </c>
      <c r="M26" s="19">
        <f>SUM(G26:L26)</f>
        <v>-45944.44</v>
      </c>
      <c r="N26" s="22">
        <f>F26+M26</f>
        <v>144055.56</v>
      </c>
    </row>
    <row r="27" spans="1:17" ht="20.100000000000001" customHeight="1">
      <c r="A27" s="14" t="s">
        <v>50</v>
      </c>
      <c r="B27" s="15" t="s">
        <v>27</v>
      </c>
      <c r="C27" s="16">
        <v>41334</v>
      </c>
      <c r="D27" s="17" t="s">
        <v>51</v>
      </c>
      <c r="E27" s="17" t="s">
        <v>31</v>
      </c>
      <c r="F27" s="19">
        <v>127000</v>
      </c>
      <c r="G27" s="20">
        <v>-18456.43</v>
      </c>
      <c r="H27" s="19">
        <v>-3644.9</v>
      </c>
      <c r="I27" s="19">
        <v>-3860.8</v>
      </c>
      <c r="J27" s="31">
        <v>0</v>
      </c>
      <c r="K27" s="21">
        <v>0</v>
      </c>
      <c r="L27" s="31">
        <v>0</v>
      </c>
      <c r="M27" s="19">
        <f>SUM(G27:L27)</f>
        <v>-25962.13</v>
      </c>
      <c r="N27" s="22">
        <f>F27+M27</f>
        <v>101037.87</v>
      </c>
    </row>
    <row r="28" spans="1:17" ht="20.100000000000001" customHeight="1">
      <c r="A28" s="14" t="s">
        <v>52</v>
      </c>
      <c r="B28" s="15" t="s">
        <v>27</v>
      </c>
      <c r="C28" s="16">
        <v>46037</v>
      </c>
      <c r="D28" s="17" t="s">
        <v>53</v>
      </c>
      <c r="E28" s="17" t="s">
        <v>31</v>
      </c>
      <c r="F28" s="19">
        <v>70000</v>
      </c>
      <c r="G28" s="20">
        <v>-5368.47</v>
      </c>
      <c r="H28" s="19">
        <v>-2009</v>
      </c>
      <c r="I28" s="36">
        <v>-2128</v>
      </c>
      <c r="J28" s="31">
        <v>0</v>
      </c>
      <c r="K28" s="21">
        <v>0</v>
      </c>
      <c r="L28" s="31">
        <v>0</v>
      </c>
      <c r="M28" s="19">
        <f>SUM(G28:L28)</f>
        <v>-9505.4700000000012</v>
      </c>
      <c r="N28" s="22">
        <f>F28+M28</f>
        <v>60494.53</v>
      </c>
    </row>
    <row r="29" spans="1:17" ht="26.4" customHeight="1">
      <c r="A29" s="14" t="s">
        <v>54</v>
      </c>
      <c r="B29" s="15" t="s">
        <v>23</v>
      </c>
      <c r="C29" s="16">
        <v>46037</v>
      </c>
      <c r="D29" s="17" t="s">
        <v>55</v>
      </c>
      <c r="E29" s="18" t="s">
        <v>56</v>
      </c>
      <c r="F29" s="37">
        <v>30000</v>
      </c>
      <c r="G29" s="21">
        <v>0</v>
      </c>
      <c r="H29" s="38">
        <v>-861</v>
      </c>
      <c r="I29" s="38">
        <v>-912</v>
      </c>
      <c r="J29" s="31">
        <v>0</v>
      </c>
      <c r="K29" s="21">
        <v>0</v>
      </c>
      <c r="L29" s="31">
        <v>0</v>
      </c>
      <c r="M29" s="19">
        <f>SUM(G29:L29)</f>
        <v>-1773</v>
      </c>
      <c r="N29" s="22">
        <f>F29+M29</f>
        <v>28227</v>
      </c>
    </row>
    <row r="30" spans="1:17" ht="20.100000000000001" customHeight="1">
      <c r="A30" s="14" t="s">
        <v>32</v>
      </c>
      <c r="B30" s="32"/>
      <c r="C30" s="33"/>
      <c r="D30" s="17"/>
      <c r="E30" s="17"/>
      <c r="F30" s="19">
        <f t="shared" ref="F30:K30" si="3">SUM(F25:F29)</f>
        <v>817000</v>
      </c>
      <c r="G30" s="19">
        <f t="shared" si="3"/>
        <v>-140568.47</v>
      </c>
      <c r="H30" s="19">
        <f t="shared" si="3"/>
        <v>-23447.9</v>
      </c>
      <c r="I30" s="19">
        <f t="shared" si="3"/>
        <v>-19736.59</v>
      </c>
      <c r="J30" s="19">
        <v>-1919.78</v>
      </c>
      <c r="K30" s="21">
        <f t="shared" si="3"/>
        <v>-60000</v>
      </c>
      <c r="L30" s="21">
        <f>SUM(L25:L29)</f>
        <v>0</v>
      </c>
      <c r="M30" s="19">
        <f>SUM(M25:M29)</f>
        <v>-245672.74000000002</v>
      </c>
      <c r="N30" s="22">
        <f>SUM(N25:N29)</f>
        <v>571327.26</v>
      </c>
    </row>
    <row r="31" spans="1:17" ht="20.100000000000001" customHeight="1">
      <c r="A31" s="23" t="s">
        <v>57</v>
      </c>
      <c r="B31" s="34"/>
      <c r="C31" s="35"/>
      <c r="D31" s="26"/>
      <c r="E31" s="26"/>
      <c r="F31" s="11"/>
      <c r="G31" s="11"/>
      <c r="H31" s="11"/>
      <c r="I31" s="11"/>
      <c r="J31" s="11"/>
      <c r="K31" s="11"/>
      <c r="L31" s="11"/>
      <c r="M31" s="11"/>
      <c r="N31" s="13"/>
    </row>
    <row r="32" spans="1:17" ht="20.399999999999999" customHeight="1">
      <c r="A32" s="14" t="s">
        <v>58</v>
      </c>
      <c r="B32" s="15" t="s">
        <v>23</v>
      </c>
      <c r="C32" s="16">
        <v>36017</v>
      </c>
      <c r="D32" s="17" t="s">
        <v>37</v>
      </c>
      <c r="E32" s="17" t="s">
        <v>31</v>
      </c>
      <c r="F32" s="19">
        <v>400000</v>
      </c>
      <c r="G32" s="20">
        <v>-83467.960000000006</v>
      </c>
      <c r="H32" s="19">
        <v>-11480</v>
      </c>
      <c r="I32" s="19">
        <v>-7059.79</v>
      </c>
      <c r="J32" s="19">
        <v>-1919.78</v>
      </c>
      <c r="K32" s="21">
        <v>0</v>
      </c>
      <c r="L32" s="21">
        <v>-19778.96</v>
      </c>
      <c r="M32" s="19">
        <f>SUM(G32:L32)</f>
        <v>-123706.48999999999</v>
      </c>
      <c r="N32" s="22">
        <f>F32+M32</f>
        <v>276293.51</v>
      </c>
    </row>
    <row r="33" spans="1:14" ht="20.100000000000001" customHeight="1">
      <c r="A33" s="14" t="s">
        <v>59</v>
      </c>
      <c r="B33" s="15" t="s">
        <v>23</v>
      </c>
      <c r="C33" s="16">
        <v>38272</v>
      </c>
      <c r="D33" s="17" t="s">
        <v>60</v>
      </c>
      <c r="E33" s="17" t="s">
        <v>31</v>
      </c>
      <c r="F33" s="19">
        <v>185000</v>
      </c>
      <c r="G33" s="20">
        <v>-31619.54</v>
      </c>
      <c r="H33" s="19">
        <v>-5309.5</v>
      </c>
      <c r="I33" s="19">
        <v>-5624</v>
      </c>
      <c r="J33" s="19">
        <v>-1919.78</v>
      </c>
      <c r="K33" s="21">
        <v>0</v>
      </c>
      <c r="L33" s="21">
        <v>0</v>
      </c>
      <c r="M33" s="19">
        <f>SUM(G33:L33)</f>
        <v>-44472.82</v>
      </c>
      <c r="N33" s="22">
        <f>F33+M33</f>
        <v>140527.18</v>
      </c>
    </row>
    <row r="34" spans="1:14" ht="20.100000000000001" customHeight="1">
      <c r="A34" s="14" t="s">
        <v>61</v>
      </c>
      <c r="B34" s="15" t="s">
        <v>27</v>
      </c>
      <c r="C34" s="16">
        <v>45397</v>
      </c>
      <c r="D34" s="17" t="s">
        <v>62</v>
      </c>
      <c r="E34" s="17" t="s">
        <v>31</v>
      </c>
      <c r="F34" s="19">
        <v>100000</v>
      </c>
      <c r="G34" s="20">
        <v>-12105.36</v>
      </c>
      <c r="H34" s="19">
        <v>-2870</v>
      </c>
      <c r="I34" s="19">
        <v>-3040</v>
      </c>
      <c r="J34" s="21">
        <v>0</v>
      </c>
      <c r="K34" s="21">
        <v>0</v>
      </c>
      <c r="L34" s="21">
        <v>0</v>
      </c>
      <c r="M34" s="19">
        <f>SUM(G34:L34)</f>
        <v>-18015.36</v>
      </c>
      <c r="N34" s="22">
        <f>F34+M34</f>
        <v>81984.639999999999</v>
      </c>
    </row>
    <row r="35" spans="1:14" ht="20.100000000000001" customHeight="1">
      <c r="A35" s="14" t="s">
        <v>63</v>
      </c>
      <c r="B35" s="15" t="s">
        <v>27</v>
      </c>
      <c r="C35" s="16">
        <v>45809</v>
      </c>
      <c r="D35" s="17" t="s">
        <v>64</v>
      </c>
      <c r="E35" s="17" t="s">
        <v>31</v>
      </c>
      <c r="F35" s="19">
        <v>100000</v>
      </c>
      <c r="G35" s="20">
        <v>-11625.41</v>
      </c>
      <c r="H35" s="19">
        <v>-2870</v>
      </c>
      <c r="I35" s="19">
        <v>-3040</v>
      </c>
      <c r="J35" s="19">
        <v>-1919.78</v>
      </c>
      <c r="K35" s="21">
        <v>0</v>
      </c>
      <c r="L35" s="21">
        <v>0</v>
      </c>
      <c r="M35" s="19">
        <f>SUM(G35:L35)</f>
        <v>-19455.189999999999</v>
      </c>
      <c r="N35" s="22">
        <f>F35+M35</f>
        <v>80544.81</v>
      </c>
    </row>
    <row r="36" spans="1:14" ht="23.4" customHeight="1">
      <c r="A36" s="39" t="s">
        <v>65</v>
      </c>
      <c r="B36" s="40" t="s">
        <v>23</v>
      </c>
      <c r="C36" s="41">
        <v>43252</v>
      </c>
      <c r="D36" s="42" t="s">
        <v>55</v>
      </c>
      <c r="E36" s="43" t="s">
        <v>56</v>
      </c>
      <c r="F36" s="44">
        <v>32500</v>
      </c>
      <c r="G36" s="45">
        <v>0</v>
      </c>
      <c r="H36" s="46">
        <v>-932.75</v>
      </c>
      <c r="I36" s="46">
        <v>-988</v>
      </c>
      <c r="J36" s="47">
        <v>0</v>
      </c>
      <c r="K36" s="47">
        <v>0</v>
      </c>
      <c r="L36" s="21">
        <v>0</v>
      </c>
      <c r="M36" s="19">
        <f>SUM(G36:L36)</f>
        <v>-1920.75</v>
      </c>
      <c r="N36" s="22">
        <f>F36+M36</f>
        <v>30579.25</v>
      </c>
    </row>
    <row r="37" spans="1:14" ht="20.100000000000001" customHeight="1">
      <c r="A37" s="14" t="s">
        <v>32</v>
      </c>
      <c r="B37" s="32"/>
      <c r="C37" s="33"/>
      <c r="D37" s="17"/>
      <c r="E37" s="17"/>
      <c r="F37" s="19">
        <f t="shared" ref="F37:J37" si="4">SUM(F32:F36)</f>
        <v>817500</v>
      </c>
      <c r="G37" s="19">
        <f t="shared" si="4"/>
        <v>-138818.26999999999</v>
      </c>
      <c r="H37" s="19">
        <f t="shared" si="4"/>
        <v>-23462.25</v>
      </c>
      <c r="I37" s="19">
        <f t="shared" si="4"/>
        <v>-19751.79</v>
      </c>
      <c r="J37" s="19">
        <f t="shared" si="4"/>
        <v>-5759.34</v>
      </c>
      <c r="K37" s="21">
        <v>0</v>
      </c>
      <c r="L37" s="21">
        <f>SUM(L32:L36)</f>
        <v>-19778.96</v>
      </c>
      <c r="M37" s="19">
        <f>SUM(M32:M36)</f>
        <v>-207570.61</v>
      </c>
      <c r="N37" s="22">
        <f>SUM(N32:N36)</f>
        <v>609929.39</v>
      </c>
    </row>
    <row r="38" spans="1:14" ht="20.100000000000001" customHeight="1">
      <c r="A38" s="23" t="s">
        <v>5</v>
      </c>
      <c r="B38" s="34"/>
      <c r="C38" s="35"/>
      <c r="D38" s="26"/>
      <c r="E38" s="26"/>
      <c r="F38" s="11"/>
      <c r="G38" s="11"/>
      <c r="H38" s="11"/>
      <c r="I38" s="11"/>
      <c r="J38" s="11"/>
      <c r="K38" s="11"/>
      <c r="L38" s="11"/>
      <c r="M38" s="11"/>
      <c r="N38" s="13"/>
    </row>
    <row r="39" spans="1:14">
      <c r="A39" s="14" t="s">
        <v>66</v>
      </c>
      <c r="B39" s="15" t="s">
        <v>27</v>
      </c>
      <c r="C39" s="16">
        <v>44136</v>
      </c>
      <c r="D39" s="17" t="s">
        <v>67</v>
      </c>
      <c r="E39" s="17" t="s">
        <v>31</v>
      </c>
      <c r="F39" s="19">
        <v>240000</v>
      </c>
      <c r="G39" s="20">
        <v>-44615.96</v>
      </c>
      <c r="H39" s="19">
        <v>-6888</v>
      </c>
      <c r="I39" s="19">
        <v>-7059.79</v>
      </c>
      <c r="J39" s="19">
        <v>-1919.78</v>
      </c>
      <c r="K39" s="21">
        <v>0</v>
      </c>
      <c r="L39" s="21">
        <v>0</v>
      </c>
      <c r="M39" s="19">
        <f>SUM(G39:L39)</f>
        <v>-60483.53</v>
      </c>
      <c r="N39" s="22">
        <f>F39+M39</f>
        <v>179516.47</v>
      </c>
    </row>
    <row r="40" spans="1:14" ht="20.100000000000001" customHeight="1">
      <c r="A40" s="14" t="s">
        <v>68</v>
      </c>
      <c r="B40" s="15" t="s">
        <v>23</v>
      </c>
      <c r="C40" s="16">
        <v>44166</v>
      </c>
      <c r="D40" s="17" t="s">
        <v>69</v>
      </c>
      <c r="E40" s="17" t="s">
        <v>31</v>
      </c>
      <c r="F40" s="19">
        <v>95000</v>
      </c>
      <c r="G40" s="20">
        <v>-10449.290000000001</v>
      </c>
      <c r="H40" s="19">
        <v>-2726.5</v>
      </c>
      <c r="I40" s="19">
        <v>-2888</v>
      </c>
      <c r="J40" s="19">
        <v>-1919.78</v>
      </c>
      <c r="K40" s="21">
        <v>0</v>
      </c>
      <c r="L40" s="21">
        <v>0</v>
      </c>
      <c r="M40" s="19">
        <f>SUM(G40:L40)</f>
        <v>-17983.57</v>
      </c>
      <c r="N40" s="22">
        <f>F40+M40</f>
        <v>77016.429999999993</v>
      </c>
    </row>
    <row r="41" spans="1:14" ht="20.100000000000001" customHeight="1">
      <c r="A41" s="14" t="s">
        <v>70</v>
      </c>
      <c r="B41" s="15" t="s">
        <v>27</v>
      </c>
      <c r="C41" s="16">
        <v>41275</v>
      </c>
      <c r="D41" s="17" t="s">
        <v>30</v>
      </c>
      <c r="E41" s="17" t="s">
        <v>31</v>
      </c>
      <c r="F41" s="19">
        <v>95000</v>
      </c>
      <c r="G41" s="20">
        <v>-10929.23</v>
      </c>
      <c r="H41" s="19">
        <v>-2726.5</v>
      </c>
      <c r="I41" s="19">
        <v>-2888</v>
      </c>
      <c r="J41" s="21">
        <v>0</v>
      </c>
      <c r="K41" s="21">
        <v>0</v>
      </c>
      <c r="L41" s="21">
        <v>0</v>
      </c>
      <c r="M41" s="19">
        <f>SUM(G41:L41)</f>
        <v>-16543.73</v>
      </c>
      <c r="N41" s="22">
        <f>F41+M41</f>
        <v>78456.27</v>
      </c>
    </row>
    <row r="42" spans="1:14" ht="20.100000000000001" customHeight="1">
      <c r="A42" s="14" t="s">
        <v>71</v>
      </c>
      <c r="B42" s="15" t="s">
        <v>27</v>
      </c>
      <c r="C42" s="16">
        <v>42248</v>
      </c>
      <c r="D42" s="17" t="s">
        <v>72</v>
      </c>
      <c r="E42" s="17" t="s">
        <v>31</v>
      </c>
      <c r="F42" s="19">
        <v>55000</v>
      </c>
      <c r="G42" s="20">
        <v>-2559.6799999999998</v>
      </c>
      <c r="H42" s="19">
        <v>-1578.5</v>
      </c>
      <c r="I42" s="19">
        <v>-1672</v>
      </c>
      <c r="J42" s="21">
        <v>0</v>
      </c>
      <c r="K42" s="21">
        <v>0</v>
      </c>
      <c r="L42" s="31">
        <v>0</v>
      </c>
      <c r="M42" s="19">
        <f>SUM(G42:L42)</f>
        <v>-5810.18</v>
      </c>
      <c r="N42" s="22">
        <f>F42+M42</f>
        <v>49189.82</v>
      </c>
    </row>
    <row r="43" spans="1:14" ht="20.100000000000001" customHeight="1">
      <c r="A43" s="14" t="s">
        <v>32</v>
      </c>
      <c r="B43" s="15"/>
      <c r="C43" s="16"/>
      <c r="D43" s="17"/>
      <c r="E43" s="17"/>
      <c r="F43" s="19">
        <f t="shared" ref="F43:J43" si="5">SUM(F39:F42)</f>
        <v>485000</v>
      </c>
      <c r="G43" s="19">
        <f t="shared" si="5"/>
        <v>-68554.159999999989</v>
      </c>
      <c r="H43" s="19">
        <f t="shared" si="5"/>
        <v>-13919.5</v>
      </c>
      <c r="I43" s="19">
        <f t="shared" si="5"/>
        <v>-14507.79</v>
      </c>
      <c r="J43" s="19">
        <f t="shared" si="5"/>
        <v>-3839.56</v>
      </c>
      <c r="K43" s="21">
        <v>0</v>
      </c>
      <c r="L43" s="21">
        <f>SUM(L39:L42)</f>
        <v>0</v>
      </c>
      <c r="M43" s="19">
        <f>SUM(M39:M42)</f>
        <v>-100821.01000000001</v>
      </c>
      <c r="N43" s="22">
        <f>SUM(N39:N42)</f>
        <v>384178.99</v>
      </c>
    </row>
    <row r="44" spans="1:14" ht="20.100000000000001" customHeight="1">
      <c r="A44" s="23" t="s">
        <v>73</v>
      </c>
      <c r="B44" s="24"/>
      <c r="C44" s="25"/>
      <c r="D44" s="26"/>
      <c r="E44" s="26"/>
      <c r="F44" s="27"/>
      <c r="G44" s="27"/>
      <c r="H44" s="27"/>
      <c r="I44" s="27"/>
      <c r="J44" s="11"/>
      <c r="K44" s="11"/>
      <c r="L44" s="11"/>
      <c r="M44" s="27"/>
      <c r="N44" s="28"/>
    </row>
    <row r="45" spans="1:14">
      <c r="A45" s="14" t="s">
        <v>74</v>
      </c>
      <c r="B45" s="15" t="s">
        <v>23</v>
      </c>
      <c r="C45" s="16">
        <v>44089</v>
      </c>
      <c r="D45" s="17" t="s">
        <v>37</v>
      </c>
      <c r="E45" s="17" t="s">
        <v>31</v>
      </c>
      <c r="F45" s="19">
        <v>240000</v>
      </c>
      <c r="G45" s="20">
        <v>-44615.96</v>
      </c>
      <c r="H45" s="19">
        <v>-6888</v>
      </c>
      <c r="I45" s="19">
        <v>-7059.79</v>
      </c>
      <c r="J45" s="19">
        <v>-1919.78</v>
      </c>
      <c r="K45" s="21">
        <v>0</v>
      </c>
      <c r="L45" s="21">
        <v>0</v>
      </c>
      <c r="M45" s="19">
        <f>SUM(G45:L45)</f>
        <v>-60483.53</v>
      </c>
      <c r="N45" s="22">
        <f>F45+M45</f>
        <v>179516.47</v>
      </c>
    </row>
    <row r="46" spans="1:14">
      <c r="A46" s="14" t="s">
        <v>75</v>
      </c>
      <c r="B46" s="15" t="s">
        <v>23</v>
      </c>
      <c r="C46" s="16">
        <v>45017</v>
      </c>
      <c r="D46" s="17" t="s">
        <v>76</v>
      </c>
      <c r="E46" s="17" t="s">
        <v>31</v>
      </c>
      <c r="F46" s="19">
        <v>120000</v>
      </c>
      <c r="G46" s="20">
        <v>-16809.86</v>
      </c>
      <c r="H46" s="19">
        <v>-3444</v>
      </c>
      <c r="I46" s="19">
        <v>-3648</v>
      </c>
      <c r="J46" s="48">
        <v>0</v>
      </c>
      <c r="K46" s="21">
        <v>0</v>
      </c>
      <c r="L46" s="21">
        <v>-3571.04</v>
      </c>
      <c r="M46" s="19">
        <f>SUM(G46:L46)</f>
        <v>-27472.9</v>
      </c>
      <c r="N46" s="22">
        <f>F46+M46</f>
        <v>92527.1</v>
      </c>
    </row>
    <row r="47" spans="1:14" ht="20.100000000000001" customHeight="1">
      <c r="A47" s="14" t="s">
        <v>32</v>
      </c>
      <c r="B47" s="15"/>
      <c r="C47" s="16"/>
      <c r="D47" s="17"/>
      <c r="E47" s="17"/>
      <c r="F47" s="19">
        <f>SUM(F45:F46)</f>
        <v>360000</v>
      </c>
      <c r="G47" s="19">
        <f>SUM(G45:G46)</f>
        <v>-61425.82</v>
      </c>
      <c r="H47" s="19">
        <f>SUM(H45:H46)</f>
        <v>-10332</v>
      </c>
      <c r="I47" s="19">
        <f>SUM(I45:I46)</f>
        <v>-10707.79</v>
      </c>
      <c r="J47" s="19">
        <f>SUM(J45:J46)</f>
        <v>-1919.78</v>
      </c>
      <c r="K47" s="21">
        <v>0</v>
      </c>
      <c r="L47" s="21">
        <f>SUM(L45:L46)</f>
        <v>-3571.04</v>
      </c>
      <c r="M47" s="19">
        <f>SUM(M45:M46)</f>
        <v>-87956.43</v>
      </c>
      <c r="N47" s="22">
        <f>SUM(N45:N46)</f>
        <v>272043.57</v>
      </c>
    </row>
    <row r="48" spans="1:14" ht="20.100000000000001" customHeight="1">
      <c r="A48" s="23" t="s">
        <v>77</v>
      </c>
      <c r="B48" s="24"/>
      <c r="C48" s="25"/>
      <c r="D48" s="26"/>
      <c r="E48" s="26"/>
      <c r="F48" s="27"/>
      <c r="G48" s="27"/>
      <c r="H48" s="27"/>
      <c r="I48" s="27"/>
      <c r="J48" s="27"/>
      <c r="K48" s="11"/>
      <c r="L48" s="11"/>
      <c r="M48" s="27"/>
      <c r="N48" s="28"/>
    </row>
    <row r="49" spans="1:14" ht="20.100000000000001" customHeight="1">
      <c r="A49" s="14" t="s">
        <v>78</v>
      </c>
      <c r="B49" s="15" t="s">
        <v>23</v>
      </c>
      <c r="C49" s="16">
        <v>44136</v>
      </c>
      <c r="D49" s="17" t="s">
        <v>37</v>
      </c>
      <c r="E49" s="17" t="s">
        <v>31</v>
      </c>
      <c r="F49" s="19">
        <v>240000</v>
      </c>
      <c r="G49" s="20">
        <v>-45095.91</v>
      </c>
      <c r="H49" s="19">
        <v>-6888</v>
      </c>
      <c r="I49" s="19">
        <v>-7059.79</v>
      </c>
      <c r="J49" s="21">
        <v>0</v>
      </c>
      <c r="K49" s="21">
        <v>0</v>
      </c>
      <c r="L49" s="31">
        <v>0</v>
      </c>
      <c r="M49" s="19">
        <f t="shared" ref="M49:M54" si="6">SUM(G49:L49)</f>
        <v>-59043.700000000004</v>
      </c>
      <c r="N49" s="22">
        <f t="shared" ref="N49:N54" si="7">F49+M49</f>
        <v>180956.3</v>
      </c>
    </row>
    <row r="50" spans="1:14" ht="20.100000000000001" customHeight="1">
      <c r="A50" s="14" t="s">
        <v>79</v>
      </c>
      <c r="B50" s="15" t="s">
        <v>23</v>
      </c>
      <c r="C50" s="16">
        <v>38687</v>
      </c>
      <c r="D50" s="17" t="s">
        <v>80</v>
      </c>
      <c r="E50" s="17" t="s">
        <v>31</v>
      </c>
      <c r="F50" s="19">
        <v>125000</v>
      </c>
      <c r="G50" s="20">
        <v>-17985.98</v>
      </c>
      <c r="H50" s="19">
        <v>-3587.5</v>
      </c>
      <c r="I50" s="19">
        <v>-3800</v>
      </c>
      <c r="J50" s="48">
        <v>0</v>
      </c>
      <c r="K50" s="21">
        <v>0</v>
      </c>
      <c r="L50" s="31">
        <v>0</v>
      </c>
      <c r="M50" s="19">
        <f t="shared" si="6"/>
        <v>-25373.48</v>
      </c>
      <c r="N50" s="22">
        <f t="shared" si="7"/>
        <v>99626.52</v>
      </c>
    </row>
    <row r="51" spans="1:14" ht="20.100000000000001" customHeight="1">
      <c r="A51" s="14" t="s">
        <v>81</v>
      </c>
      <c r="B51" s="15" t="s">
        <v>23</v>
      </c>
      <c r="C51" s="16">
        <v>38386</v>
      </c>
      <c r="D51" s="17" t="s">
        <v>82</v>
      </c>
      <c r="E51" s="17" t="s">
        <v>31</v>
      </c>
      <c r="F51" s="19">
        <v>115000</v>
      </c>
      <c r="G51" s="20">
        <v>-15153.79</v>
      </c>
      <c r="H51" s="19">
        <v>-3300.5</v>
      </c>
      <c r="I51" s="19">
        <v>-3496</v>
      </c>
      <c r="J51" s="19">
        <v>-1919.78</v>
      </c>
      <c r="K51" s="21">
        <v>0</v>
      </c>
      <c r="L51" s="31">
        <v>0</v>
      </c>
      <c r="M51" s="19">
        <f t="shared" si="6"/>
        <v>-23870.07</v>
      </c>
      <c r="N51" s="22">
        <f t="shared" si="7"/>
        <v>91129.93</v>
      </c>
    </row>
    <row r="52" spans="1:14" ht="20.100000000000001" customHeight="1">
      <c r="A52" s="14" t="s">
        <v>83</v>
      </c>
      <c r="B52" s="15" t="s">
        <v>23</v>
      </c>
      <c r="C52" s="16">
        <v>43678</v>
      </c>
      <c r="D52" s="17" t="s">
        <v>84</v>
      </c>
      <c r="E52" s="17" t="s">
        <v>85</v>
      </c>
      <c r="F52" s="19">
        <v>72600</v>
      </c>
      <c r="G52" s="20">
        <v>-5857.74</v>
      </c>
      <c r="H52" s="19">
        <v>-2083.62</v>
      </c>
      <c r="I52" s="19">
        <v>-2207.04</v>
      </c>
      <c r="J52" s="21">
        <v>0</v>
      </c>
      <c r="K52" s="21">
        <v>0</v>
      </c>
      <c r="L52" s="31">
        <v>0</v>
      </c>
      <c r="M52" s="19">
        <f t="shared" si="6"/>
        <v>-10148.4</v>
      </c>
      <c r="N52" s="22">
        <f t="shared" si="7"/>
        <v>62451.6</v>
      </c>
    </row>
    <row r="53" spans="1:14" ht="20.100000000000001" customHeight="1">
      <c r="A53" s="14" t="s">
        <v>86</v>
      </c>
      <c r="B53" s="15" t="s">
        <v>27</v>
      </c>
      <c r="C53" s="16">
        <v>38392</v>
      </c>
      <c r="D53" s="17" t="s">
        <v>84</v>
      </c>
      <c r="E53" s="17" t="s">
        <v>31</v>
      </c>
      <c r="F53" s="19">
        <v>75000</v>
      </c>
      <c r="G53" s="20">
        <v>-5925.42</v>
      </c>
      <c r="H53" s="19">
        <v>-2152.5</v>
      </c>
      <c r="I53" s="19">
        <v>-2280</v>
      </c>
      <c r="J53" s="19">
        <v>-1919.78</v>
      </c>
      <c r="K53" s="21">
        <v>0</v>
      </c>
      <c r="L53" s="31">
        <v>0</v>
      </c>
      <c r="M53" s="19">
        <f t="shared" si="6"/>
        <v>-12277.7</v>
      </c>
      <c r="N53" s="22">
        <f t="shared" si="7"/>
        <v>62722.3</v>
      </c>
    </row>
    <row r="54" spans="1:14" ht="20.100000000000001" customHeight="1">
      <c r="A54" s="14" t="s">
        <v>87</v>
      </c>
      <c r="B54" s="15" t="s">
        <v>23</v>
      </c>
      <c r="C54" s="16">
        <v>41852</v>
      </c>
      <c r="D54" s="17" t="s">
        <v>88</v>
      </c>
      <c r="E54" s="17" t="s">
        <v>31</v>
      </c>
      <c r="F54" s="19">
        <v>55000</v>
      </c>
      <c r="G54" s="20">
        <v>-2559.6799999999998</v>
      </c>
      <c r="H54" s="19">
        <v>-1578.5</v>
      </c>
      <c r="I54" s="19">
        <v>-1672</v>
      </c>
      <c r="J54" s="31">
        <v>0</v>
      </c>
      <c r="K54" s="21">
        <v>0</v>
      </c>
      <c r="L54" s="31">
        <v>0</v>
      </c>
      <c r="M54" s="19">
        <f t="shared" si="6"/>
        <v>-5810.18</v>
      </c>
      <c r="N54" s="22">
        <f t="shared" si="7"/>
        <v>49189.82</v>
      </c>
    </row>
    <row r="55" spans="1:14" ht="20.100000000000001" customHeight="1">
      <c r="A55" s="14" t="s">
        <v>32</v>
      </c>
      <c r="B55" s="32"/>
      <c r="C55" s="33"/>
      <c r="D55" s="17"/>
      <c r="E55" s="17"/>
      <c r="F55" s="19">
        <f t="shared" ref="F55:J55" si="8">SUM(F49:F54)</f>
        <v>682600</v>
      </c>
      <c r="G55" s="19">
        <f t="shared" si="8"/>
        <v>-92578.51999999999</v>
      </c>
      <c r="H55" s="19">
        <f t="shared" si="8"/>
        <v>-19590.62</v>
      </c>
      <c r="I55" s="19">
        <f t="shared" si="8"/>
        <v>-20514.830000000002</v>
      </c>
      <c r="J55" s="19">
        <f t="shared" si="8"/>
        <v>-3839.56</v>
      </c>
      <c r="K55" s="21">
        <v>0</v>
      </c>
      <c r="L55" s="21">
        <v>0</v>
      </c>
      <c r="M55" s="19">
        <f>SUM(M49:M54)</f>
        <v>-136523.53</v>
      </c>
      <c r="N55" s="22">
        <f>SUM(N49:N54)</f>
        <v>546076.47</v>
      </c>
    </row>
    <row r="56" spans="1:14">
      <c r="A56" s="23" t="s">
        <v>89</v>
      </c>
      <c r="B56" s="24"/>
      <c r="C56" s="25"/>
      <c r="D56" s="26"/>
      <c r="E56" s="26"/>
      <c r="F56" s="27"/>
      <c r="G56" s="27"/>
      <c r="H56" s="27"/>
      <c r="I56" s="27"/>
      <c r="J56" s="27"/>
      <c r="K56" s="11"/>
      <c r="L56" s="27"/>
      <c r="M56" s="27"/>
      <c r="N56" s="28"/>
    </row>
    <row r="57" spans="1:14" ht="20.100000000000001" customHeight="1">
      <c r="A57" s="14" t="s">
        <v>90</v>
      </c>
      <c r="B57" s="15" t="s">
        <v>27</v>
      </c>
      <c r="C57" s="16">
        <v>38231</v>
      </c>
      <c r="D57" s="17" t="s">
        <v>91</v>
      </c>
      <c r="E57" s="17" t="s">
        <v>31</v>
      </c>
      <c r="F57" s="19">
        <v>100000</v>
      </c>
      <c r="G57" s="20">
        <v>-12105.36</v>
      </c>
      <c r="H57" s="19">
        <v>-2870</v>
      </c>
      <c r="I57" s="19">
        <v>-3040</v>
      </c>
      <c r="J57" s="21">
        <v>0</v>
      </c>
      <c r="K57" s="21">
        <v>0</v>
      </c>
      <c r="L57" s="21">
        <v>0</v>
      </c>
      <c r="M57" s="19">
        <f>SUM(G57:L57)</f>
        <v>-18015.36</v>
      </c>
      <c r="N57" s="22">
        <f>F57+M57</f>
        <v>81984.639999999999</v>
      </c>
    </row>
    <row r="58" spans="1:14" ht="20.100000000000001" customHeight="1">
      <c r="A58" s="14" t="s">
        <v>32</v>
      </c>
      <c r="B58" s="15"/>
      <c r="C58" s="16"/>
      <c r="D58" s="17"/>
      <c r="E58" s="17"/>
      <c r="F58" s="19">
        <f>SUM(F57:F57)</f>
        <v>100000</v>
      </c>
      <c r="G58" s="19">
        <f>SUM(G57:G57)</f>
        <v>-12105.36</v>
      </c>
      <c r="H58" s="19">
        <f>SUM(H57:H57)</f>
        <v>-2870</v>
      </c>
      <c r="I58" s="19">
        <f>SUM(I57:I57)</f>
        <v>-3040</v>
      </c>
      <c r="J58" s="48">
        <v>0</v>
      </c>
      <c r="K58" s="21">
        <v>0</v>
      </c>
      <c r="L58" s="21">
        <v>0</v>
      </c>
      <c r="M58" s="19">
        <f>SUM(M57:M57)</f>
        <v>-18015.36</v>
      </c>
      <c r="N58" s="22">
        <f>SUM(N57:N57)</f>
        <v>81984.639999999999</v>
      </c>
    </row>
    <row r="59" spans="1:14" ht="20.100000000000001" customHeight="1">
      <c r="A59" s="23" t="s">
        <v>92</v>
      </c>
      <c r="B59" s="24"/>
      <c r="C59" s="25"/>
      <c r="D59" s="26"/>
      <c r="E59" s="26"/>
      <c r="F59" s="27"/>
      <c r="G59" s="27"/>
      <c r="H59" s="27"/>
      <c r="I59" s="27"/>
      <c r="J59" s="11"/>
      <c r="K59" s="11"/>
      <c r="L59" s="11"/>
      <c r="M59" s="27"/>
      <c r="N59" s="28"/>
    </row>
    <row r="60" spans="1:14">
      <c r="A60" s="14" t="s">
        <v>93</v>
      </c>
      <c r="B60" s="15" t="s">
        <v>27</v>
      </c>
      <c r="C60" s="16">
        <v>35916</v>
      </c>
      <c r="D60" s="17" t="s">
        <v>94</v>
      </c>
      <c r="E60" s="17" t="s">
        <v>31</v>
      </c>
      <c r="F60" s="19">
        <v>145000</v>
      </c>
      <c r="G60" s="20">
        <v>-20770.7</v>
      </c>
      <c r="H60" s="19">
        <v>-4161.5</v>
      </c>
      <c r="I60" s="19">
        <v>-4408</v>
      </c>
      <c r="J60" s="19">
        <v>-7679.12</v>
      </c>
      <c r="K60" s="21">
        <v>0</v>
      </c>
      <c r="L60" s="21">
        <v>-17195.3</v>
      </c>
      <c r="M60" s="19">
        <f>SUM(G60:L60)</f>
        <v>-54214.619999999995</v>
      </c>
      <c r="N60" s="22">
        <f>F60+M60</f>
        <v>90785.38</v>
      </c>
    </row>
    <row r="61" spans="1:14" ht="20.100000000000001" customHeight="1">
      <c r="A61" s="14" t="s">
        <v>95</v>
      </c>
      <c r="B61" s="15" t="s">
        <v>27</v>
      </c>
      <c r="C61" s="16">
        <v>44774</v>
      </c>
      <c r="D61" s="17" t="s">
        <v>96</v>
      </c>
      <c r="E61" s="17" t="s">
        <v>31</v>
      </c>
      <c r="F61" s="19">
        <v>72600</v>
      </c>
      <c r="G61" s="20">
        <v>-5473.79</v>
      </c>
      <c r="H61" s="19">
        <v>-2083.62</v>
      </c>
      <c r="I61" s="19">
        <v>-2207.04</v>
      </c>
      <c r="J61" s="19">
        <v>-1919.78</v>
      </c>
      <c r="K61" s="21">
        <v>0</v>
      </c>
      <c r="L61" s="21">
        <v>-4478.42</v>
      </c>
      <c r="M61" s="19">
        <f>SUM(G61:L61)</f>
        <v>-16162.650000000001</v>
      </c>
      <c r="N61" s="22">
        <f>F61+M61</f>
        <v>56437.35</v>
      </c>
    </row>
    <row r="62" spans="1:14" ht="20.100000000000001" customHeight="1">
      <c r="A62" s="14" t="s">
        <v>97</v>
      </c>
      <c r="B62" s="15" t="s">
        <v>27</v>
      </c>
      <c r="C62" s="16">
        <v>44348</v>
      </c>
      <c r="D62" s="17" t="s">
        <v>96</v>
      </c>
      <c r="E62" s="17" t="s">
        <v>31</v>
      </c>
      <c r="F62" s="19">
        <v>72600</v>
      </c>
      <c r="G62" s="20">
        <v>-5857.74</v>
      </c>
      <c r="H62" s="19">
        <v>-2083.62</v>
      </c>
      <c r="I62" s="19">
        <v>-2207.04</v>
      </c>
      <c r="J62" s="21">
        <v>0</v>
      </c>
      <c r="K62" s="21">
        <v>0</v>
      </c>
      <c r="L62" s="21">
        <v>0</v>
      </c>
      <c r="M62" s="19">
        <f>SUM(G62:L62)</f>
        <v>-10148.4</v>
      </c>
      <c r="N62" s="22">
        <f>F62+M62</f>
        <v>62451.6</v>
      </c>
    </row>
    <row r="63" spans="1:14" ht="20.100000000000001" customHeight="1">
      <c r="A63" s="14" t="s">
        <v>98</v>
      </c>
      <c r="B63" s="15" t="s">
        <v>23</v>
      </c>
      <c r="C63" s="16">
        <v>38231</v>
      </c>
      <c r="D63" s="17" t="s">
        <v>99</v>
      </c>
      <c r="E63" s="17" t="s">
        <v>31</v>
      </c>
      <c r="F63" s="19">
        <v>90000</v>
      </c>
      <c r="G63" s="20">
        <v>-9753.11</v>
      </c>
      <c r="H63" s="19">
        <v>-2583</v>
      </c>
      <c r="I63" s="19">
        <v>-2736</v>
      </c>
      <c r="J63" s="21">
        <v>0</v>
      </c>
      <c r="K63" s="21">
        <v>0</v>
      </c>
      <c r="L63" s="31">
        <v>0</v>
      </c>
      <c r="M63" s="19">
        <f>SUM(G63:L63)</f>
        <v>-15072.11</v>
      </c>
      <c r="N63" s="22">
        <f>F63+M63</f>
        <v>74927.89</v>
      </c>
    </row>
    <row r="64" spans="1:14" ht="20.100000000000001" customHeight="1">
      <c r="A64" s="14" t="s">
        <v>32</v>
      </c>
      <c r="B64" s="15"/>
      <c r="C64" s="16"/>
      <c r="D64" s="17"/>
      <c r="E64" s="17"/>
      <c r="F64" s="19">
        <f t="shared" ref="F64:J64" si="9">SUM(F60:F63)</f>
        <v>380200</v>
      </c>
      <c r="G64" s="19">
        <f t="shared" si="9"/>
        <v>-41855.340000000004</v>
      </c>
      <c r="H64" s="19">
        <f t="shared" si="9"/>
        <v>-10911.74</v>
      </c>
      <c r="I64" s="19">
        <f t="shared" si="9"/>
        <v>-11558.08</v>
      </c>
      <c r="J64" s="19">
        <f t="shared" si="9"/>
        <v>-9598.9</v>
      </c>
      <c r="K64" s="21">
        <v>0</v>
      </c>
      <c r="L64" s="21">
        <f>SUM(L60:L63)</f>
        <v>-21673.72</v>
      </c>
      <c r="M64" s="19">
        <f>SUM(M60:M63)</f>
        <v>-95597.779999999984</v>
      </c>
      <c r="N64" s="22">
        <f>SUM(N60:N63)</f>
        <v>284602.22000000003</v>
      </c>
    </row>
    <row r="65" spans="1:14" ht="20.100000000000001" customHeight="1">
      <c r="A65" s="23" t="s">
        <v>100</v>
      </c>
      <c r="B65" s="34"/>
      <c r="C65" s="35"/>
      <c r="D65" s="26"/>
      <c r="E65" s="26"/>
      <c r="F65" s="11"/>
      <c r="G65" s="11"/>
      <c r="H65" s="11"/>
      <c r="I65" s="11"/>
      <c r="J65" s="11"/>
      <c r="K65" s="11"/>
      <c r="L65" s="11"/>
      <c r="M65" s="11"/>
      <c r="N65" s="13"/>
    </row>
    <row r="66" spans="1:14" ht="20.100000000000001" customHeight="1">
      <c r="A66" s="14" t="s">
        <v>101</v>
      </c>
      <c r="B66" s="32" t="s">
        <v>27</v>
      </c>
      <c r="C66" s="16">
        <v>41275</v>
      </c>
      <c r="D66" s="17" t="s">
        <v>67</v>
      </c>
      <c r="E66" s="17" t="s">
        <v>31</v>
      </c>
      <c r="F66" s="19">
        <v>145000</v>
      </c>
      <c r="G66" s="20">
        <v>-22690.48</v>
      </c>
      <c r="H66" s="19">
        <v>-4161.5</v>
      </c>
      <c r="I66" s="19">
        <v>-4408</v>
      </c>
      <c r="J66" s="21">
        <v>0</v>
      </c>
      <c r="K66" s="21">
        <v>0</v>
      </c>
      <c r="L66" s="21">
        <v>0</v>
      </c>
      <c r="M66" s="19">
        <f>SUM(G66:L66)</f>
        <v>-31259.98</v>
      </c>
      <c r="N66" s="22">
        <f>F66+M66</f>
        <v>113740.02</v>
      </c>
    </row>
    <row r="67" spans="1:14" ht="20.100000000000001" customHeight="1">
      <c r="A67" s="14" t="s">
        <v>102</v>
      </c>
      <c r="B67" s="32" t="s">
        <v>27</v>
      </c>
      <c r="C67" s="16">
        <v>44743</v>
      </c>
      <c r="D67" s="17" t="s">
        <v>30</v>
      </c>
      <c r="E67" s="17" t="s">
        <v>31</v>
      </c>
      <c r="F67" s="19">
        <v>100000</v>
      </c>
      <c r="G67" s="20">
        <v>-11625.41</v>
      </c>
      <c r="H67" s="19">
        <v>-2870</v>
      </c>
      <c r="I67" s="19">
        <v>-3040</v>
      </c>
      <c r="J67" s="19">
        <v>-1919.78</v>
      </c>
      <c r="K67" s="21">
        <v>0</v>
      </c>
      <c r="L67" s="21">
        <v>0</v>
      </c>
      <c r="M67" s="19">
        <f>SUM(G67:L67)</f>
        <v>-19455.189999999999</v>
      </c>
      <c r="N67" s="22">
        <f>F67+M67</f>
        <v>80544.81</v>
      </c>
    </row>
    <row r="68" spans="1:14" ht="20.100000000000001" customHeight="1">
      <c r="A68" s="14" t="s">
        <v>32</v>
      </c>
      <c r="B68" s="32"/>
      <c r="C68" s="33"/>
      <c r="D68" s="17"/>
      <c r="E68" s="17"/>
      <c r="F68" s="19">
        <f t="shared" ref="F68:J68" si="10">SUM(F66:F67)</f>
        <v>245000</v>
      </c>
      <c r="G68" s="19">
        <f t="shared" si="10"/>
        <v>-34315.89</v>
      </c>
      <c r="H68" s="19">
        <f t="shared" si="10"/>
        <v>-7031.5</v>
      </c>
      <c r="I68" s="19">
        <f t="shared" si="10"/>
        <v>-7448</v>
      </c>
      <c r="J68" s="19">
        <f t="shared" si="10"/>
        <v>-1919.78</v>
      </c>
      <c r="K68" s="21">
        <v>0</v>
      </c>
      <c r="L68" s="21">
        <v>0</v>
      </c>
      <c r="M68" s="19">
        <f>SUM(M66:M67)</f>
        <v>-50715.17</v>
      </c>
      <c r="N68" s="22">
        <f>SUM(N66:N67)</f>
        <v>194284.83000000002</v>
      </c>
    </row>
    <row r="69" spans="1:14" ht="20.100000000000001" customHeight="1">
      <c r="A69" s="23" t="s">
        <v>103</v>
      </c>
      <c r="B69" s="34"/>
      <c r="C69" s="35"/>
      <c r="D69" s="26"/>
      <c r="E69" s="26"/>
      <c r="F69" s="11"/>
      <c r="G69" s="11"/>
      <c r="H69" s="11"/>
      <c r="I69" s="11"/>
      <c r="J69" s="11"/>
      <c r="K69" s="11"/>
      <c r="L69" s="11"/>
      <c r="M69" s="11"/>
      <c r="N69" s="13"/>
    </row>
    <row r="70" spans="1:14" ht="20.100000000000001" customHeight="1">
      <c r="A70" s="14" t="s">
        <v>104</v>
      </c>
      <c r="B70" s="15" t="s">
        <v>27</v>
      </c>
      <c r="C70" s="16">
        <v>44197</v>
      </c>
      <c r="D70" s="17" t="s">
        <v>67</v>
      </c>
      <c r="E70" s="17" t="s">
        <v>31</v>
      </c>
      <c r="F70" s="19">
        <v>145000</v>
      </c>
      <c r="G70" s="20">
        <v>-22210.54</v>
      </c>
      <c r="H70" s="19">
        <v>-4161.5</v>
      </c>
      <c r="I70" s="19">
        <v>-4408</v>
      </c>
      <c r="J70" s="19">
        <v>-1919.78</v>
      </c>
      <c r="K70" s="21">
        <v>0</v>
      </c>
      <c r="L70" s="21">
        <v>0</v>
      </c>
      <c r="M70" s="19">
        <f>SUM(G70:L70)</f>
        <v>-32699.82</v>
      </c>
      <c r="N70" s="22">
        <f>F70+M70</f>
        <v>112300.18</v>
      </c>
    </row>
    <row r="71" spans="1:14" ht="20.100000000000001" customHeight="1">
      <c r="A71" s="14" t="s">
        <v>105</v>
      </c>
      <c r="B71" s="15" t="s">
        <v>27</v>
      </c>
      <c r="C71" s="16">
        <v>43556</v>
      </c>
      <c r="D71" s="17" t="s">
        <v>96</v>
      </c>
      <c r="E71" s="17" t="s">
        <v>31</v>
      </c>
      <c r="F71" s="19">
        <v>72600</v>
      </c>
      <c r="G71" s="20">
        <v>-5473.79</v>
      </c>
      <c r="H71" s="19">
        <v>-2083.62</v>
      </c>
      <c r="I71" s="19">
        <v>-2207.04</v>
      </c>
      <c r="J71" s="19">
        <v>-1919.78</v>
      </c>
      <c r="K71" s="21">
        <v>0</v>
      </c>
      <c r="L71" s="21">
        <v>0</v>
      </c>
      <c r="M71" s="19">
        <f>SUM(G71:L71)</f>
        <v>-11684.230000000001</v>
      </c>
      <c r="N71" s="22">
        <f>F71+M71</f>
        <v>60915.77</v>
      </c>
    </row>
    <row r="72" spans="1:14" ht="20.100000000000001" customHeight="1">
      <c r="A72" s="14" t="s">
        <v>32</v>
      </c>
      <c r="B72" s="15"/>
      <c r="C72" s="16"/>
      <c r="D72" s="17"/>
      <c r="E72" s="17"/>
      <c r="F72" s="19">
        <f>SUM(F70:F71)</f>
        <v>217600</v>
      </c>
      <c r="G72" s="19">
        <f>SUM(G70:G71)</f>
        <v>-27684.33</v>
      </c>
      <c r="H72" s="19">
        <f>SUM(H70:H71)</f>
        <v>-6245.12</v>
      </c>
      <c r="I72" s="19">
        <f>SUM(I70:I71)</f>
        <v>-6615.04</v>
      </c>
      <c r="J72" s="19">
        <f>SUM(J70:J71)</f>
        <v>-3839.56</v>
      </c>
      <c r="K72" s="21">
        <v>0</v>
      </c>
      <c r="L72" s="21">
        <f>SUM(L70:L71)</f>
        <v>0</v>
      </c>
      <c r="M72" s="19">
        <f>SUM(M70:M71)</f>
        <v>-44384.05</v>
      </c>
      <c r="N72" s="22">
        <f>SUM(N70:N71)</f>
        <v>173215.94999999998</v>
      </c>
    </row>
    <row r="73" spans="1:14" ht="20.100000000000001" customHeight="1">
      <c r="A73" s="23" t="s">
        <v>106</v>
      </c>
      <c r="B73" s="24"/>
      <c r="C73" s="25"/>
      <c r="D73" s="26"/>
      <c r="E73" s="26"/>
      <c r="F73" s="27"/>
      <c r="G73" s="27"/>
      <c r="H73" s="27"/>
      <c r="I73" s="27"/>
      <c r="J73" s="27"/>
      <c r="K73" s="11"/>
      <c r="L73" s="11"/>
      <c r="M73" s="27"/>
      <c r="N73" s="28"/>
    </row>
    <row r="74" spans="1:14" ht="20.100000000000001" customHeight="1">
      <c r="A74" s="14" t="s">
        <v>107</v>
      </c>
      <c r="B74" s="15" t="s">
        <v>23</v>
      </c>
      <c r="C74" s="16">
        <v>39552</v>
      </c>
      <c r="D74" s="17" t="s">
        <v>37</v>
      </c>
      <c r="E74" s="17" t="s">
        <v>31</v>
      </c>
      <c r="F74" s="19">
        <v>145000</v>
      </c>
      <c r="G74" s="20">
        <v>-22690.48</v>
      </c>
      <c r="H74" s="19">
        <v>-4161.5</v>
      </c>
      <c r="I74" s="19">
        <v>-4408</v>
      </c>
      <c r="J74" s="21">
        <v>0</v>
      </c>
      <c r="K74" s="21">
        <v>0</v>
      </c>
      <c r="L74" s="21">
        <v>0</v>
      </c>
      <c r="M74" s="19">
        <f>SUM(G74:L74)</f>
        <v>-31259.98</v>
      </c>
      <c r="N74" s="22">
        <f>F74+M74</f>
        <v>113740.02</v>
      </c>
    </row>
    <row r="75" spans="1:14" ht="20.100000000000001" customHeight="1">
      <c r="A75" s="14" t="s">
        <v>108</v>
      </c>
      <c r="B75" s="15" t="s">
        <v>23</v>
      </c>
      <c r="C75" s="16">
        <v>43647</v>
      </c>
      <c r="D75" s="17" t="s">
        <v>76</v>
      </c>
      <c r="E75" s="17" t="s">
        <v>31</v>
      </c>
      <c r="F75" s="19">
        <v>120000</v>
      </c>
      <c r="G75" s="20">
        <v>-15849.97</v>
      </c>
      <c r="H75" s="19">
        <v>-3444</v>
      </c>
      <c r="I75" s="19">
        <v>-3648</v>
      </c>
      <c r="J75" s="19">
        <v>-3839.56</v>
      </c>
      <c r="K75" s="21">
        <v>0</v>
      </c>
      <c r="L75" s="21">
        <v>-3936.53</v>
      </c>
      <c r="M75" s="19">
        <f>SUM(G75:L75)</f>
        <v>-30718.06</v>
      </c>
      <c r="N75" s="22">
        <f>F75+M75</f>
        <v>89281.94</v>
      </c>
    </row>
    <row r="76" spans="1:14" ht="20.100000000000001" customHeight="1">
      <c r="A76" s="14" t="s">
        <v>109</v>
      </c>
      <c r="B76" s="15" t="s">
        <v>27</v>
      </c>
      <c r="C76" s="16">
        <v>44470</v>
      </c>
      <c r="D76" s="17" t="s">
        <v>96</v>
      </c>
      <c r="E76" s="17" t="s">
        <v>31</v>
      </c>
      <c r="F76" s="19">
        <v>72600</v>
      </c>
      <c r="G76" s="20">
        <v>-5857.74</v>
      </c>
      <c r="H76" s="19">
        <v>-2083.62</v>
      </c>
      <c r="I76" s="19">
        <v>-2207.04</v>
      </c>
      <c r="J76" s="21">
        <v>0</v>
      </c>
      <c r="K76" s="21">
        <v>0</v>
      </c>
      <c r="L76" s="21">
        <v>-464.9</v>
      </c>
      <c r="M76" s="19">
        <f>SUM(G76:L76)</f>
        <v>-10613.3</v>
      </c>
      <c r="N76" s="22">
        <f>F76+M76</f>
        <v>61986.7</v>
      </c>
    </row>
    <row r="77" spans="1:14" ht="20.100000000000001" customHeight="1">
      <c r="A77" s="14" t="s">
        <v>110</v>
      </c>
      <c r="B77" s="15" t="s">
        <v>27</v>
      </c>
      <c r="C77" s="16">
        <v>44095</v>
      </c>
      <c r="D77" s="17" t="s">
        <v>111</v>
      </c>
      <c r="E77" s="17" t="s">
        <v>31</v>
      </c>
      <c r="F77" s="19">
        <v>45000</v>
      </c>
      <c r="G77" s="30">
        <v>-1148.33</v>
      </c>
      <c r="H77" s="38">
        <v>-1291.5</v>
      </c>
      <c r="I77" s="19">
        <v>-1368</v>
      </c>
      <c r="J77" s="21">
        <v>0</v>
      </c>
      <c r="K77" s="21">
        <v>0</v>
      </c>
      <c r="L77" s="21">
        <v>0</v>
      </c>
      <c r="M77" s="19">
        <f>SUM(G77:L77)</f>
        <v>-3807.83</v>
      </c>
      <c r="N77" s="22">
        <f>F77+M77</f>
        <v>41192.17</v>
      </c>
    </row>
    <row r="78" spans="1:14" ht="20.100000000000001" customHeight="1">
      <c r="A78" s="14" t="s">
        <v>32</v>
      </c>
      <c r="B78" s="15"/>
      <c r="C78" s="16"/>
      <c r="D78" s="17"/>
      <c r="E78" s="17"/>
      <c r="F78" s="19">
        <f t="shared" ref="F78:J78" si="11">SUM(F74:F77)</f>
        <v>382600</v>
      </c>
      <c r="G78" s="19">
        <f t="shared" si="11"/>
        <v>-45546.52</v>
      </c>
      <c r="H78" s="19">
        <f t="shared" si="11"/>
        <v>-10980.619999999999</v>
      </c>
      <c r="I78" s="19">
        <f t="shared" si="11"/>
        <v>-11631.04</v>
      </c>
      <c r="J78" s="19">
        <f t="shared" si="11"/>
        <v>-3839.56</v>
      </c>
      <c r="K78" s="21">
        <v>0</v>
      </c>
      <c r="L78" s="21">
        <f>SUM(L74:L77)</f>
        <v>-4401.43</v>
      </c>
      <c r="M78" s="19">
        <f>SUM(M74:M77)</f>
        <v>-76399.17</v>
      </c>
      <c r="N78" s="22">
        <f>SUM(N74:N77)</f>
        <v>306200.83</v>
      </c>
    </row>
    <row r="79" spans="1:14" ht="20.100000000000001" customHeight="1">
      <c r="A79" s="23" t="s">
        <v>112</v>
      </c>
      <c r="B79" s="24"/>
      <c r="C79" s="25"/>
      <c r="D79" s="26"/>
      <c r="E79" s="26"/>
      <c r="F79" s="27"/>
      <c r="G79" s="11"/>
      <c r="H79" s="11"/>
      <c r="I79" s="11"/>
      <c r="J79" s="11"/>
      <c r="K79" s="11"/>
      <c r="L79" s="11"/>
      <c r="M79" s="27"/>
      <c r="N79" s="28"/>
    </row>
    <row r="80" spans="1:14" ht="20.100000000000001" customHeight="1">
      <c r="A80" s="14" t="s">
        <v>113</v>
      </c>
      <c r="B80" s="15" t="s">
        <v>23</v>
      </c>
      <c r="C80" s="16">
        <v>44480</v>
      </c>
      <c r="D80" s="17" t="s">
        <v>37</v>
      </c>
      <c r="E80" s="17" t="s">
        <v>31</v>
      </c>
      <c r="F80" s="19">
        <v>145000</v>
      </c>
      <c r="G80" s="20">
        <v>-22690.48</v>
      </c>
      <c r="H80" s="19">
        <v>-4161.5</v>
      </c>
      <c r="I80" s="19">
        <v>-4408</v>
      </c>
      <c r="J80" s="21">
        <v>0</v>
      </c>
      <c r="K80" s="21">
        <v>0</v>
      </c>
      <c r="L80" s="21">
        <v>0</v>
      </c>
      <c r="M80" s="19">
        <f>SUM(G80:L80)</f>
        <v>-31259.98</v>
      </c>
      <c r="N80" s="22">
        <f>F80+M80</f>
        <v>113740.02</v>
      </c>
    </row>
    <row r="81" spans="1:14" ht="20.100000000000001" customHeight="1">
      <c r="A81" s="14" t="s">
        <v>114</v>
      </c>
      <c r="B81" s="15" t="s">
        <v>27</v>
      </c>
      <c r="C81" s="16">
        <v>43313</v>
      </c>
      <c r="D81" s="17" t="s">
        <v>96</v>
      </c>
      <c r="E81" s="17" t="s">
        <v>31</v>
      </c>
      <c r="F81" s="19">
        <v>72600</v>
      </c>
      <c r="G81" s="20">
        <v>-5857.74</v>
      </c>
      <c r="H81" s="19">
        <v>-2083.62</v>
      </c>
      <c r="I81" s="19">
        <v>-2207.04</v>
      </c>
      <c r="J81" s="21">
        <v>0</v>
      </c>
      <c r="K81" s="21">
        <v>0</v>
      </c>
      <c r="L81" s="21">
        <v>0</v>
      </c>
      <c r="M81" s="19">
        <f>SUM(G81:L81)</f>
        <v>-10148.4</v>
      </c>
      <c r="N81" s="22">
        <f>F81+M81</f>
        <v>62451.6</v>
      </c>
    </row>
    <row r="82" spans="1:14" ht="20.100000000000001" customHeight="1">
      <c r="A82" s="14" t="s">
        <v>32</v>
      </c>
      <c r="B82" s="32"/>
      <c r="C82" s="33"/>
      <c r="D82" s="17"/>
      <c r="E82" s="17"/>
      <c r="F82" s="19">
        <f>SUM(F80:F81)</f>
        <v>217600</v>
      </c>
      <c r="G82" s="19">
        <f>SUM(G80:G81)</f>
        <v>-28548.22</v>
      </c>
      <c r="H82" s="19">
        <f>SUM(H80:H81)</f>
        <v>-6245.12</v>
      </c>
      <c r="I82" s="19">
        <f>SUM(I80:I81)</f>
        <v>-6615.04</v>
      </c>
      <c r="J82" s="21">
        <v>0</v>
      </c>
      <c r="K82" s="21">
        <v>0</v>
      </c>
      <c r="L82" s="21">
        <v>0</v>
      </c>
      <c r="M82" s="19">
        <f>SUM(M80:M81)</f>
        <v>-41408.379999999997</v>
      </c>
      <c r="N82" s="22">
        <f>SUM(N80:N81)</f>
        <v>176191.62</v>
      </c>
    </row>
    <row r="83" spans="1:14" ht="20.100000000000001" customHeight="1">
      <c r="A83" s="23" t="s">
        <v>115</v>
      </c>
      <c r="B83" s="34"/>
      <c r="C83" s="35"/>
      <c r="D83" s="26"/>
      <c r="E83" s="26"/>
      <c r="F83" s="11"/>
      <c r="G83" s="11"/>
      <c r="H83" s="11"/>
      <c r="I83" s="11"/>
      <c r="J83" s="11"/>
      <c r="K83" s="11"/>
      <c r="L83" s="11"/>
      <c r="M83" s="11"/>
      <c r="N83" s="13"/>
    </row>
    <row r="84" spans="1:14" ht="20.100000000000001" customHeight="1">
      <c r="A84" s="14" t="s">
        <v>116</v>
      </c>
      <c r="B84" s="15" t="s">
        <v>23</v>
      </c>
      <c r="C84" s="16">
        <v>44263</v>
      </c>
      <c r="D84" s="17" t="s">
        <v>37</v>
      </c>
      <c r="E84" s="17" t="s">
        <v>31</v>
      </c>
      <c r="F84" s="19">
        <v>145000</v>
      </c>
      <c r="G84" s="20">
        <v>-22690.48</v>
      </c>
      <c r="H84" s="19">
        <v>-4161.5</v>
      </c>
      <c r="I84" s="19">
        <v>-4408</v>
      </c>
      <c r="J84" s="21">
        <v>0</v>
      </c>
      <c r="K84" s="21">
        <v>0</v>
      </c>
      <c r="L84" s="21">
        <v>0</v>
      </c>
      <c r="M84" s="19">
        <f>SUM(G84:L84)</f>
        <v>-31259.98</v>
      </c>
      <c r="N84" s="22">
        <f>F84+M84</f>
        <v>113740.02</v>
      </c>
    </row>
    <row r="85" spans="1:14" ht="20.100000000000001" customHeight="1">
      <c r="A85" s="14" t="s">
        <v>117</v>
      </c>
      <c r="B85" s="15" t="s">
        <v>27</v>
      </c>
      <c r="C85" s="16">
        <v>44682</v>
      </c>
      <c r="D85" s="17" t="s">
        <v>30</v>
      </c>
      <c r="E85" s="17" t="s">
        <v>31</v>
      </c>
      <c r="F85" s="19">
        <v>95000</v>
      </c>
      <c r="G85" s="20">
        <v>-10929.23</v>
      </c>
      <c r="H85" s="19">
        <v>-2726.5</v>
      </c>
      <c r="I85" s="19">
        <v>-2888</v>
      </c>
      <c r="J85" s="21">
        <v>0</v>
      </c>
      <c r="K85" s="21">
        <v>0</v>
      </c>
      <c r="L85" s="21">
        <v>0</v>
      </c>
      <c r="M85" s="19">
        <f>SUM(G85:L85)</f>
        <v>-16543.73</v>
      </c>
      <c r="N85" s="22">
        <f>F85+M85</f>
        <v>78456.27</v>
      </c>
    </row>
    <row r="86" spans="1:14" ht="20.100000000000001" customHeight="1">
      <c r="A86" s="14" t="s">
        <v>118</v>
      </c>
      <c r="B86" s="15" t="s">
        <v>27</v>
      </c>
      <c r="C86" s="16">
        <v>45839</v>
      </c>
      <c r="D86" s="17" t="s">
        <v>119</v>
      </c>
      <c r="E86" s="17" t="s">
        <v>56</v>
      </c>
      <c r="F86" s="19">
        <v>25000</v>
      </c>
      <c r="G86" s="49">
        <v>0</v>
      </c>
      <c r="H86" s="19">
        <v>-717.5</v>
      </c>
      <c r="I86" s="19">
        <v>-760</v>
      </c>
      <c r="J86" s="21"/>
      <c r="K86" s="21"/>
      <c r="L86" s="21"/>
      <c r="M86" s="19">
        <f>SUM(G86:L86)</f>
        <v>-1477.5</v>
      </c>
      <c r="N86" s="22">
        <f>F86+M86</f>
        <v>23522.5</v>
      </c>
    </row>
    <row r="87" spans="1:14" ht="20.100000000000001" customHeight="1">
      <c r="A87" s="14" t="s">
        <v>32</v>
      </c>
      <c r="B87" s="32"/>
      <c r="C87" s="33"/>
      <c r="D87" s="17"/>
      <c r="E87" s="17"/>
      <c r="F87" s="19">
        <f>SUM(F84:F86)</f>
        <v>265000</v>
      </c>
      <c r="G87" s="19">
        <f>SUM(G84:G86)</f>
        <v>-33619.71</v>
      </c>
      <c r="H87" s="19">
        <f>SUM(H84:H86)</f>
        <v>-7605.5</v>
      </c>
      <c r="I87" s="19">
        <f>SUM(I84:I86)</f>
        <v>-8056</v>
      </c>
      <c r="J87" s="21">
        <v>0</v>
      </c>
      <c r="K87" s="21">
        <v>0</v>
      </c>
      <c r="L87" s="21">
        <v>0</v>
      </c>
      <c r="M87" s="19">
        <f>SUM(M84:M86)</f>
        <v>-49281.21</v>
      </c>
      <c r="N87" s="22">
        <f>SUM(N84:N86)</f>
        <v>215718.79</v>
      </c>
    </row>
    <row r="88" spans="1:14" ht="20.100000000000001" customHeight="1">
      <c r="A88" s="23" t="s">
        <v>120</v>
      </c>
      <c r="B88" s="34"/>
      <c r="C88" s="35"/>
      <c r="D88" s="26"/>
      <c r="E88" s="26"/>
      <c r="F88" s="27"/>
      <c r="G88" s="27"/>
      <c r="H88" s="27"/>
      <c r="I88" s="27"/>
      <c r="J88" s="11"/>
      <c r="K88" s="11"/>
      <c r="L88" s="11"/>
      <c r="M88" s="27"/>
      <c r="N88" s="28"/>
    </row>
    <row r="89" spans="1:14" ht="20.100000000000001" customHeight="1">
      <c r="A89" s="14" t="s">
        <v>121</v>
      </c>
      <c r="B89" s="15" t="s">
        <v>23</v>
      </c>
      <c r="C89" s="16">
        <v>44459</v>
      </c>
      <c r="D89" s="17" t="s">
        <v>37</v>
      </c>
      <c r="E89" s="17" t="s">
        <v>31</v>
      </c>
      <c r="F89" s="19">
        <v>145000</v>
      </c>
      <c r="G89" s="20">
        <v>-22690.48</v>
      </c>
      <c r="H89" s="19">
        <v>-4161.5</v>
      </c>
      <c r="I89" s="19">
        <v>-4408</v>
      </c>
      <c r="J89" s="21">
        <v>0</v>
      </c>
      <c r="K89" s="21">
        <v>0</v>
      </c>
      <c r="L89" s="31">
        <v>0</v>
      </c>
      <c r="M89" s="19">
        <f t="shared" ref="M89:M105" si="12">SUM(G89:L89)</f>
        <v>-31259.98</v>
      </c>
      <c r="N89" s="22">
        <f t="shared" ref="N89:N105" si="13">F89+M89</f>
        <v>113740.02</v>
      </c>
    </row>
    <row r="90" spans="1:14" ht="20.100000000000001" customHeight="1">
      <c r="A90" s="14" t="s">
        <v>122</v>
      </c>
      <c r="B90" s="15" t="s">
        <v>27</v>
      </c>
      <c r="C90" s="16">
        <v>38231</v>
      </c>
      <c r="D90" s="17" t="s">
        <v>42</v>
      </c>
      <c r="E90" s="17" t="s">
        <v>85</v>
      </c>
      <c r="F90" s="19">
        <v>90000</v>
      </c>
      <c r="G90" s="20">
        <v>-9753.11</v>
      </c>
      <c r="H90" s="19">
        <v>-2583</v>
      </c>
      <c r="I90" s="19">
        <v>-2736</v>
      </c>
      <c r="J90" s="21">
        <v>0</v>
      </c>
      <c r="K90" s="21">
        <v>0</v>
      </c>
      <c r="L90" s="31">
        <v>0</v>
      </c>
      <c r="M90" s="19">
        <f t="shared" si="12"/>
        <v>-15072.11</v>
      </c>
      <c r="N90" s="22">
        <f t="shared" si="13"/>
        <v>74927.89</v>
      </c>
    </row>
    <row r="91" spans="1:14" ht="20.100000000000001" customHeight="1">
      <c r="A91" s="14" t="s">
        <v>123</v>
      </c>
      <c r="B91" s="15" t="s">
        <v>23</v>
      </c>
      <c r="C91" s="16">
        <v>44230</v>
      </c>
      <c r="D91" s="17" t="s">
        <v>124</v>
      </c>
      <c r="E91" s="17" t="s">
        <v>31</v>
      </c>
      <c r="F91" s="19">
        <v>55000</v>
      </c>
      <c r="G91" s="20">
        <v>-2271.71</v>
      </c>
      <c r="H91" s="19">
        <v>-1578.5</v>
      </c>
      <c r="I91" s="19">
        <v>-1672</v>
      </c>
      <c r="J91" s="19">
        <v>-1919.78</v>
      </c>
      <c r="K91" s="21">
        <v>0</v>
      </c>
      <c r="L91" s="31">
        <v>0</v>
      </c>
      <c r="M91" s="19">
        <f t="shared" si="12"/>
        <v>-7441.99</v>
      </c>
      <c r="N91" s="22">
        <f t="shared" si="13"/>
        <v>47558.01</v>
      </c>
    </row>
    <row r="92" spans="1:14" ht="25.5" customHeight="1">
      <c r="A92" s="14" t="s">
        <v>125</v>
      </c>
      <c r="B92" s="15" t="s">
        <v>23</v>
      </c>
      <c r="C92" s="16">
        <v>44652</v>
      </c>
      <c r="D92" s="17" t="s">
        <v>124</v>
      </c>
      <c r="E92" s="18" t="s">
        <v>31</v>
      </c>
      <c r="F92" s="19">
        <v>55000</v>
      </c>
      <c r="G92" s="20">
        <v>-2559.6799999999998</v>
      </c>
      <c r="H92" s="19">
        <v>-1578.5</v>
      </c>
      <c r="I92" s="19">
        <v>-1672</v>
      </c>
      <c r="J92" s="31">
        <v>0</v>
      </c>
      <c r="K92" s="21">
        <v>0</v>
      </c>
      <c r="L92" s="31">
        <v>0</v>
      </c>
      <c r="M92" s="19">
        <f t="shared" si="12"/>
        <v>-5810.18</v>
      </c>
      <c r="N92" s="22">
        <f t="shared" si="13"/>
        <v>49189.82</v>
      </c>
    </row>
    <row r="93" spans="1:14" ht="29.25" customHeight="1">
      <c r="A93" s="14" t="s">
        <v>126</v>
      </c>
      <c r="B93" s="15" t="s">
        <v>23</v>
      </c>
      <c r="C93" s="16">
        <v>44958</v>
      </c>
      <c r="D93" s="17" t="s">
        <v>124</v>
      </c>
      <c r="E93" s="18" t="s">
        <v>31</v>
      </c>
      <c r="F93" s="19">
        <v>55000</v>
      </c>
      <c r="G93" s="20">
        <v>-2559.6799999999998</v>
      </c>
      <c r="H93" s="19">
        <v>-1578.5</v>
      </c>
      <c r="I93" s="19">
        <v>-1672</v>
      </c>
      <c r="J93" s="31">
        <v>0</v>
      </c>
      <c r="K93" s="21">
        <v>0</v>
      </c>
      <c r="L93" s="31">
        <v>0</v>
      </c>
      <c r="M93" s="19">
        <f t="shared" si="12"/>
        <v>-5810.18</v>
      </c>
      <c r="N93" s="22">
        <f t="shared" si="13"/>
        <v>49189.82</v>
      </c>
    </row>
    <row r="94" spans="1:14" ht="20.100000000000001" customHeight="1">
      <c r="A94" s="14" t="s">
        <v>127</v>
      </c>
      <c r="B94" s="15" t="s">
        <v>27</v>
      </c>
      <c r="C94" s="16">
        <v>44958</v>
      </c>
      <c r="D94" s="17" t="s">
        <v>44</v>
      </c>
      <c r="E94" s="50" t="s">
        <v>31</v>
      </c>
      <c r="F94" s="19">
        <v>55000</v>
      </c>
      <c r="G94" s="20">
        <v>-2559.6799999999998</v>
      </c>
      <c r="H94" s="19">
        <v>-1578.5</v>
      </c>
      <c r="I94" s="19">
        <v>-1672</v>
      </c>
      <c r="J94" s="31">
        <v>0</v>
      </c>
      <c r="K94" s="21">
        <v>0</v>
      </c>
      <c r="L94" s="21">
        <v>0</v>
      </c>
      <c r="M94" s="19">
        <f t="shared" si="12"/>
        <v>-5810.18</v>
      </c>
      <c r="N94" s="22">
        <f t="shared" si="13"/>
        <v>49189.82</v>
      </c>
    </row>
    <row r="95" spans="1:14" ht="25.5" customHeight="1">
      <c r="A95" s="14" t="s">
        <v>128</v>
      </c>
      <c r="B95" s="15" t="s">
        <v>27</v>
      </c>
      <c r="C95" s="16">
        <v>45047</v>
      </c>
      <c r="D95" s="17" t="s">
        <v>129</v>
      </c>
      <c r="E95" s="18" t="s">
        <v>56</v>
      </c>
      <c r="F95" s="19">
        <v>31500</v>
      </c>
      <c r="G95" s="49">
        <v>0</v>
      </c>
      <c r="H95" s="51">
        <v>-904.05</v>
      </c>
      <c r="I95" s="19">
        <v>-957.6</v>
      </c>
      <c r="J95" s="31">
        <v>0</v>
      </c>
      <c r="K95" s="21">
        <v>0</v>
      </c>
      <c r="L95" s="31">
        <v>0</v>
      </c>
      <c r="M95" s="19">
        <f t="shared" si="12"/>
        <v>-1861.65</v>
      </c>
      <c r="N95" s="22">
        <f t="shared" si="13"/>
        <v>29638.35</v>
      </c>
    </row>
    <row r="96" spans="1:14" ht="27" customHeight="1">
      <c r="A96" s="14" t="s">
        <v>130</v>
      </c>
      <c r="B96" s="15" t="s">
        <v>27</v>
      </c>
      <c r="C96" s="16">
        <v>40148</v>
      </c>
      <c r="D96" s="17" t="s">
        <v>129</v>
      </c>
      <c r="E96" s="18" t="s">
        <v>56</v>
      </c>
      <c r="F96" s="19">
        <v>34000</v>
      </c>
      <c r="G96" s="49">
        <v>0</v>
      </c>
      <c r="H96" s="38">
        <v>-975.8</v>
      </c>
      <c r="I96" s="19">
        <v>-1033.5999999999999</v>
      </c>
      <c r="J96" s="19">
        <v>-1919.78</v>
      </c>
      <c r="K96" s="21">
        <v>0</v>
      </c>
      <c r="L96" s="31">
        <v>0</v>
      </c>
      <c r="M96" s="19">
        <f t="shared" si="12"/>
        <v>-3929.18</v>
      </c>
      <c r="N96" s="22">
        <f t="shared" si="13"/>
        <v>30070.82</v>
      </c>
    </row>
    <row r="97" spans="1:18" ht="25.5" customHeight="1">
      <c r="A97" s="14" t="s">
        <v>131</v>
      </c>
      <c r="B97" s="15" t="s">
        <v>27</v>
      </c>
      <c r="C97" s="16">
        <v>44713</v>
      </c>
      <c r="D97" s="17" t="s">
        <v>129</v>
      </c>
      <c r="E97" s="18" t="s">
        <v>56</v>
      </c>
      <c r="F97" s="19">
        <v>31500</v>
      </c>
      <c r="G97" s="49">
        <v>0</v>
      </c>
      <c r="H97" s="51">
        <v>-904.05</v>
      </c>
      <c r="I97" s="19">
        <v>-957.6</v>
      </c>
      <c r="J97" s="21">
        <v>0</v>
      </c>
      <c r="K97" s="21">
        <v>0</v>
      </c>
      <c r="L97" s="31">
        <v>0</v>
      </c>
      <c r="M97" s="19">
        <f t="shared" si="12"/>
        <v>-1861.65</v>
      </c>
      <c r="N97" s="22">
        <f t="shared" si="13"/>
        <v>29638.35</v>
      </c>
      <c r="Q97" s="52"/>
      <c r="R97" s="52"/>
    </row>
    <row r="98" spans="1:18" ht="27.75" customHeight="1">
      <c r="A98" s="14" t="s">
        <v>132</v>
      </c>
      <c r="B98" s="15" t="s">
        <v>23</v>
      </c>
      <c r="C98" s="16">
        <v>44312</v>
      </c>
      <c r="D98" s="17" t="s">
        <v>133</v>
      </c>
      <c r="E98" s="18" t="s">
        <v>56</v>
      </c>
      <c r="F98" s="19">
        <v>30000</v>
      </c>
      <c r="G98" s="49">
        <v>0</v>
      </c>
      <c r="H98" s="38">
        <v>-861</v>
      </c>
      <c r="I98" s="38">
        <v>-912</v>
      </c>
      <c r="J98" s="21">
        <v>0</v>
      </c>
      <c r="K98" s="21">
        <v>0</v>
      </c>
      <c r="L98" s="31">
        <v>0</v>
      </c>
      <c r="M98" s="19">
        <f>SUM(G98:L98)</f>
        <v>-1773</v>
      </c>
      <c r="N98" s="22">
        <f t="shared" si="13"/>
        <v>28227</v>
      </c>
    </row>
    <row r="99" spans="1:18" ht="27" customHeight="1">
      <c r="A99" s="14" t="s">
        <v>134</v>
      </c>
      <c r="B99" s="15" t="s">
        <v>27</v>
      </c>
      <c r="C99" s="16">
        <v>38261</v>
      </c>
      <c r="D99" s="17" t="s">
        <v>135</v>
      </c>
      <c r="E99" s="18" t="s">
        <v>56</v>
      </c>
      <c r="F99" s="19">
        <v>28000</v>
      </c>
      <c r="G99" s="49">
        <v>0</v>
      </c>
      <c r="H99" s="38">
        <v>-803.6</v>
      </c>
      <c r="I99" s="38">
        <v>-851.2</v>
      </c>
      <c r="J99" s="21">
        <v>0</v>
      </c>
      <c r="K99" s="21">
        <v>0</v>
      </c>
      <c r="L99" s="31">
        <v>0</v>
      </c>
      <c r="M99" s="19">
        <f t="shared" si="12"/>
        <v>-1654.8000000000002</v>
      </c>
      <c r="N99" s="22">
        <f t="shared" si="13"/>
        <v>26345.200000000001</v>
      </c>
    </row>
    <row r="100" spans="1:18" ht="28.5" customHeight="1">
      <c r="A100" s="14" t="s">
        <v>136</v>
      </c>
      <c r="B100" s="15" t="s">
        <v>27</v>
      </c>
      <c r="C100" s="16">
        <v>44713</v>
      </c>
      <c r="D100" s="17" t="s">
        <v>135</v>
      </c>
      <c r="E100" s="18" t="s">
        <v>56</v>
      </c>
      <c r="F100" s="19">
        <v>25000</v>
      </c>
      <c r="G100" s="49">
        <v>0</v>
      </c>
      <c r="H100" s="38">
        <v>-717.5</v>
      </c>
      <c r="I100" s="38">
        <v>-760</v>
      </c>
      <c r="J100" s="21">
        <v>0</v>
      </c>
      <c r="K100" s="21">
        <v>0</v>
      </c>
      <c r="L100" s="31">
        <v>0</v>
      </c>
      <c r="M100" s="19">
        <f t="shared" si="12"/>
        <v>-1477.5</v>
      </c>
      <c r="N100" s="22">
        <f t="shared" si="13"/>
        <v>23522.5</v>
      </c>
    </row>
    <row r="101" spans="1:18" ht="26.25" customHeight="1">
      <c r="A101" s="14" t="s">
        <v>137</v>
      </c>
      <c r="B101" s="15" t="s">
        <v>27</v>
      </c>
      <c r="C101" s="16">
        <v>43782</v>
      </c>
      <c r="D101" s="17" t="s">
        <v>135</v>
      </c>
      <c r="E101" s="18" t="s">
        <v>56</v>
      </c>
      <c r="F101" s="19">
        <v>28000</v>
      </c>
      <c r="G101" s="49">
        <v>0</v>
      </c>
      <c r="H101" s="38">
        <v>-803.6</v>
      </c>
      <c r="I101" s="38">
        <v>-851.2</v>
      </c>
      <c r="J101" s="21">
        <v>0</v>
      </c>
      <c r="K101" s="21">
        <v>0</v>
      </c>
      <c r="L101" s="31">
        <v>0</v>
      </c>
      <c r="M101" s="19">
        <f t="shared" si="12"/>
        <v>-1654.8000000000002</v>
      </c>
      <c r="N101" s="22">
        <f t="shared" si="13"/>
        <v>26345.200000000001</v>
      </c>
    </row>
    <row r="102" spans="1:18" ht="25.5" customHeight="1">
      <c r="A102" s="14" t="s">
        <v>138</v>
      </c>
      <c r="B102" s="15" t="s">
        <v>27</v>
      </c>
      <c r="C102" s="16">
        <v>45261</v>
      </c>
      <c r="D102" s="17" t="s">
        <v>135</v>
      </c>
      <c r="E102" s="18" t="s">
        <v>56</v>
      </c>
      <c r="F102" s="19">
        <v>24000</v>
      </c>
      <c r="G102" s="49">
        <v>0</v>
      </c>
      <c r="H102" s="38">
        <v>-688.8</v>
      </c>
      <c r="I102" s="38">
        <v>-729.6</v>
      </c>
      <c r="J102" s="21">
        <v>0</v>
      </c>
      <c r="K102" s="21">
        <v>0</v>
      </c>
      <c r="L102" s="31">
        <v>0</v>
      </c>
      <c r="M102" s="19">
        <f t="shared" si="12"/>
        <v>-1418.4</v>
      </c>
      <c r="N102" s="22">
        <f t="shared" si="13"/>
        <v>22581.599999999999</v>
      </c>
    </row>
    <row r="103" spans="1:18" ht="25.5" customHeight="1">
      <c r="A103" s="14" t="s">
        <v>139</v>
      </c>
      <c r="B103" s="15" t="s">
        <v>27</v>
      </c>
      <c r="C103" s="16">
        <v>45200</v>
      </c>
      <c r="D103" s="17" t="s">
        <v>135</v>
      </c>
      <c r="E103" s="18" t="s">
        <v>56</v>
      </c>
      <c r="F103" s="19">
        <v>25000</v>
      </c>
      <c r="G103" s="49">
        <v>0</v>
      </c>
      <c r="H103" s="38">
        <v>-717.5</v>
      </c>
      <c r="I103" s="38">
        <v>-760</v>
      </c>
      <c r="J103" s="21">
        <v>0</v>
      </c>
      <c r="K103" s="21">
        <v>0</v>
      </c>
      <c r="L103" s="31">
        <v>0</v>
      </c>
      <c r="M103" s="19">
        <f t="shared" si="12"/>
        <v>-1477.5</v>
      </c>
      <c r="N103" s="22">
        <f t="shared" si="13"/>
        <v>23522.5</v>
      </c>
    </row>
    <row r="104" spans="1:18" ht="26.25" customHeight="1">
      <c r="A104" s="14" t="s">
        <v>140</v>
      </c>
      <c r="B104" s="15" t="s">
        <v>27</v>
      </c>
      <c r="C104" s="16">
        <v>44713</v>
      </c>
      <c r="D104" s="17" t="s">
        <v>135</v>
      </c>
      <c r="E104" s="18" t="s">
        <v>56</v>
      </c>
      <c r="F104" s="19">
        <v>25000</v>
      </c>
      <c r="G104" s="49">
        <v>0</v>
      </c>
      <c r="H104" s="38">
        <v>-717.5</v>
      </c>
      <c r="I104" s="38">
        <v>-760</v>
      </c>
      <c r="J104" s="21">
        <v>0</v>
      </c>
      <c r="K104" s="21">
        <v>0</v>
      </c>
      <c r="L104" s="31">
        <v>0</v>
      </c>
      <c r="M104" s="19">
        <f t="shared" si="12"/>
        <v>-1477.5</v>
      </c>
      <c r="N104" s="22">
        <f t="shared" si="13"/>
        <v>23522.5</v>
      </c>
    </row>
    <row r="105" spans="1:18" ht="27.75" customHeight="1">
      <c r="A105" s="14" t="s">
        <v>141</v>
      </c>
      <c r="B105" s="15" t="s">
        <v>23</v>
      </c>
      <c r="C105" s="16">
        <v>44774</v>
      </c>
      <c r="D105" s="17" t="s">
        <v>135</v>
      </c>
      <c r="E105" s="18" t="s">
        <v>56</v>
      </c>
      <c r="F105" s="19">
        <v>30200</v>
      </c>
      <c r="G105" s="49">
        <v>0</v>
      </c>
      <c r="H105" s="38">
        <v>-866.74</v>
      </c>
      <c r="I105" s="38">
        <v>-918.08</v>
      </c>
      <c r="J105" s="21">
        <v>0</v>
      </c>
      <c r="K105" s="21">
        <v>0</v>
      </c>
      <c r="L105" s="31">
        <v>0</v>
      </c>
      <c r="M105" s="19">
        <f t="shared" si="12"/>
        <v>-1784.8200000000002</v>
      </c>
      <c r="N105" s="22">
        <f t="shared" si="13"/>
        <v>28415.18</v>
      </c>
    </row>
    <row r="106" spans="1:18" ht="27" customHeight="1">
      <c r="A106" s="14" t="s">
        <v>32</v>
      </c>
      <c r="B106" s="32"/>
      <c r="C106" s="33"/>
      <c r="D106" s="17"/>
      <c r="E106" s="17"/>
      <c r="F106" s="19">
        <f>SUM(F89:F105)</f>
        <v>767200</v>
      </c>
      <c r="G106" s="19">
        <f>SUM(G89:G105)</f>
        <v>-42394.340000000004</v>
      </c>
      <c r="H106" s="19">
        <f>SUM(H89:H105)</f>
        <v>-22018.639999999996</v>
      </c>
      <c r="I106" s="19">
        <f>SUM(I89:I105)</f>
        <v>-23322.880000000001</v>
      </c>
      <c r="J106" s="19">
        <f>SUM(J89:J105)</f>
        <v>-3839.56</v>
      </c>
      <c r="K106" s="21">
        <v>0</v>
      </c>
      <c r="L106" s="21">
        <f>SUM(L89:L105)</f>
        <v>0</v>
      </c>
      <c r="M106" s="19">
        <f>SUM(M89:M105)</f>
        <v>-91575.419999999984</v>
      </c>
      <c r="N106" s="22">
        <f>SUM(N89:N105)</f>
        <v>675624.58</v>
      </c>
    </row>
    <row r="107" spans="1:18" ht="27" customHeight="1">
      <c r="A107" s="23" t="s">
        <v>142</v>
      </c>
      <c r="B107" s="34"/>
      <c r="C107" s="35"/>
      <c r="D107" s="26"/>
      <c r="E107" s="26"/>
      <c r="F107" s="11"/>
      <c r="G107" s="11"/>
      <c r="H107" s="11"/>
      <c r="I107" s="11"/>
      <c r="J107" s="11"/>
      <c r="K107" s="11"/>
      <c r="L107" s="11"/>
      <c r="M107" s="11"/>
      <c r="N107" s="13"/>
    </row>
    <row r="108" spans="1:18" ht="20.100000000000001" customHeight="1">
      <c r="A108" s="14" t="s">
        <v>143</v>
      </c>
      <c r="B108" s="15" t="s">
        <v>23</v>
      </c>
      <c r="C108" s="16">
        <v>39845</v>
      </c>
      <c r="D108" s="17" t="s">
        <v>37</v>
      </c>
      <c r="E108" s="17" t="s">
        <v>31</v>
      </c>
      <c r="F108" s="19">
        <v>145000</v>
      </c>
      <c r="G108" s="20">
        <v>-22210.54</v>
      </c>
      <c r="H108" s="19">
        <v>-4161.5</v>
      </c>
      <c r="I108" s="19">
        <v>-4408</v>
      </c>
      <c r="J108" s="19">
        <v>-1919.78</v>
      </c>
      <c r="K108" s="21">
        <v>0</v>
      </c>
      <c r="L108" s="31">
        <v>0</v>
      </c>
      <c r="M108" s="19">
        <f>SUM(G108:L108)</f>
        <v>-32699.82</v>
      </c>
      <c r="N108" s="22">
        <f>F108+M108</f>
        <v>112300.18</v>
      </c>
    </row>
    <row r="109" spans="1:18" ht="31.5" customHeight="1">
      <c r="A109" s="14" t="s">
        <v>144</v>
      </c>
      <c r="B109" s="15" t="s">
        <v>23</v>
      </c>
      <c r="C109" s="16">
        <v>42644</v>
      </c>
      <c r="D109" s="17" t="s">
        <v>44</v>
      </c>
      <c r="E109" s="17" t="s">
        <v>31</v>
      </c>
      <c r="F109" s="19">
        <v>50500</v>
      </c>
      <c r="G109" s="30">
        <v>-1924.57</v>
      </c>
      <c r="H109" s="19">
        <v>-1449.35</v>
      </c>
      <c r="I109" s="19">
        <v>-1535.2</v>
      </c>
      <c r="J109" s="21">
        <v>0</v>
      </c>
      <c r="K109" s="21">
        <v>0</v>
      </c>
      <c r="L109" s="31">
        <v>0</v>
      </c>
      <c r="M109" s="19">
        <f>SUM(G109:L109)</f>
        <v>-4909.12</v>
      </c>
      <c r="N109" s="22">
        <f>F109+M109</f>
        <v>45590.879999999997</v>
      </c>
    </row>
    <row r="110" spans="1:18" ht="26.25" customHeight="1">
      <c r="A110" s="14" t="s">
        <v>145</v>
      </c>
      <c r="B110" s="15" t="s">
        <v>27</v>
      </c>
      <c r="C110" s="16">
        <v>44470</v>
      </c>
      <c r="D110" s="17" t="s">
        <v>119</v>
      </c>
      <c r="E110" s="18" t="s">
        <v>56</v>
      </c>
      <c r="F110" s="19">
        <v>33000</v>
      </c>
      <c r="G110" s="49">
        <v>0</v>
      </c>
      <c r="H110" s="19">
        <v>-947.1</v>
      </c>
      <c r="I110" s="19">
        <v>-1003.2</v>
      </c>
      <c r="J110" s="21">
        <v>0</v>
      </c>
      <c r="K110" s="21">
        <v>0</v>
      </c>
      <c r="L110" s="31">
        <v>0</v>
      </c>
      <c r="M110" s="19">
        <f>SUM(G110:L110)</f>
        <v>-1950.3000000000002</v>
      </c>
      <c r="N110" s="22">
        <f>F110+M110</f>
        <v>31049.7</v>
      </c>
    </row>
    <row r="111" spans="1:18" ht="20.100000000000001" customHeight="1">
      <c r="A111" s="14" t="s">
        <v>32</v>
      </c>
      <c r="B111" s="32"/>
      <c r="C111" s="33"/>
      <c r="D111" s="17"/>
      <c r="E111" s="17"/>
      <c r="F111" s="19">
        <f t="shared" ref="F111:J111" si="14">SUM(F108:F110)</f>
        <v>228500</v>
      </c>
      <c r="G111" s="19">
        <f t="shared" si="14"/>
        <v>-24135.11</v>
      </c>
      <c r="H111" s="19">
        <f t="shared" si="14"/>
        <v>-6557.9500000000007</v>
      </c>
      <c r="I111" s="19">
        <f t="shared" si="14"/>
        <v>-6946.4</v>
      </c>
      <c r="J111" s="19">
        <f t="shared" si="14"/>
        <v>-1919.78</v>
      </c>
      <c r="K111" s="21">
        <v>0</v>
      </c>
      <c r="L111" s="21">
        <v>0</v>
      </c>
      <c r="M111" s="19">
        <f>SUM(M108:M110)</f>
        <v>-39559.240000000005</v>
      </c>
      <c r="N111" s="22">
        <f>SUM(N108:N110)</f>
        <v>188940.76</v>
      </c>
    </row>
    <row r="112" spans="1:18" ht="20.100000000000001" customHeight="1">
      <c r="A112" s="23" t="s">
        <v>146</v>
      </c>
      <c r="B112" s="34"/>
      <c r="C112" s="35"/>
      <c r="D112" s="26"/>
      <c r="E112" s="26"/>
      <c r="F112" s="11"/>
      <c r="G112" s="11"/>
      <c r="H112" s="11"/>
      <c r="I112" s="11"/>
      <c r="J112" s="11"/>
      <c r="K112" s="11"/>
      <c r="L112" s="11"/>
      <c r="M112" s="11"/>
      <c r="N112" s="13"/>
    </row>
    <row r="113" spans="1:14" ht="20.100000000000001" customHeight="1">
      <c r="A113" s="14" t="s">
        <v>147</v>
      </c>
      <c r="B113" s="15" t="s">
        <v>23</v>
      </c>
      <c r="C113" s="16">
        <v>38231</v>
      </c>
      <c r="D113" s="17" t="s">
        <v>37</v>
      </c>
      <c r="E113" s="17" t="s">
        <v>31</v>
      </c>
      <c r="F113" s="19">
        <v>130000</v>
      </c>
      <c r="G113" s="20">
        <v>-18202.22</v>
      </c>
      <c r="H113" s="19">
        <v>-3731</v>
      </c>
      <c r="I113" s="19">
        <v>-3952</v>
      </c>
      <c r="J113" s="19">
        <v>-3839.56</v>
      </c>
      <c r="K113" s="21">
        <v>0</v>
      </c>
      <c r="L113" s="31">
        <v>0</v>
      </c>
      <c r="M113" s="19">
        <f>SUM(G113:L113)</f>
        <v>-29724.780000000002</v>
      </c>
      <c r="N113" s="22">
        <f>F113+M113</f>
        <v>100275.22</v>
      </c>
    </row>
    <row r="114" spans="1:14" ht="24.75" customHeight="1">
      <c r="A114" s="14" t="s">
        <v>148</v>
      </c>
      <c r="B114" s="15" t="s">
        <v>23</v>
      </c>
      <c r="C114" s="16">
        <v>42278</v>
      </c>
      <c r="D114" s="17" t="s">
        <v>119</v>
      </c>
      <c r="E114" s="18" t="s">
        <v>56</v>
      </c>
      <c r="F114" s="19">
        <v>40000</v>
      </c>
      <c r="G114" s="53">
        <v>-442.65</v>
      </c>
      <c r="H114" s="19">
        <v>-1148</v>
      </c>
      <c r="I114" s="19">
        <v>-1216</v>
      </c>
      <c r="J114" s="21">
        <v>0</v>
      </c>
      <c r="K114" s="21">
        <v>0</v>
      </c>
      <c r="L114" s="31">
        <v>0</v>
      </c>
      <c r="M114" s="19">
        <f>SUM(G114:L114)</f>
        <v>-2806.65</v>
      </c>
      <c r="N114" s="22">
        <f>F114+M114</f>
        <v>37193.35</v>
      </c>
    </row>
    <row r="115" spans="1:14" ht="25.5" customHeight="1">
      <c r="A115" s="14" t="s">
        <v>149</v>
      </c>
      <c r="B115" s="15" t="s">
        <v>27</v>
      </c>
      <c r="C115" s="16">
        <v>38657</v>
      </c>
      <c r="D115" s="17" t="s">
        <v>119</v>
      </c>
      <c r="E115" s="18" t="s">
        <v>56</v>
      </c>
      <c r="F115" s="19">
        <v>40000</v>
      </c>
      <c r="G115" s="53">
        <v>-442.65</v>
      </c>
      <c r="H115" s="19">
        <v>-1148</v>
      </c>
      <c r="I115" s="19">
        <v>-1216</v>
      </c>
      <c r="J115" s="21">
        <v>0</v>
      </c>
      <c r="K115" s="21">
        <v>0</v>
      </c>
      <c r="L115" s="31">
        <v>0</v>
      </c>
      <c r="M115" s="19">
        <f>SUM(G115:L115)</f>
        <v>-2806.65</v>
      </c>
      <c r="N115" s="22">
        <f>F115+M115</f>
        <v>37193.35</v>
      </c>
    </row>
    <row r="116" spans="1:14" ht="29.25" customHeight="1">
      <c r="A116" s="14" t="s">
        <v>150</v>
      </c>
      <c r="B116" s="15" t="s">
        <v>23</v>
      </c>
      <c r="C116" s="16">
        <v>45153</v>
      </c>
      <c r="D116" s="17" t="s">
        <v>119</v>
      </c>
      <c r="E116" s="18" t="s">
        <v>56</v>
      </c>
      <c r="F116" s="19">
        <v>30000</v>
      </c>
      <c r="G116" s="49">
        <v>0</v>
      </c>
      <c r="H116" s="38">
        <v>-861</v>
      </c>
      <c r="I116" s="54">
        <v>-912</v>
      </c>
      <c r="J116" s="21">
        <v>0</v>
      </c>
      <c r="K116" s="21">
        <v>0</v>
      </c>
      <c r="L116" s="31">
        <v>0</v>
      </c>
      <c r="M116" s="19">
        <f>SUM(G116:L116)</f>
        <v>-1773</v>
      </c>
      <c r="N116" s="22">
        <f>F116+M116</f>
        <v>28227</v>
      </c>
    </row>
    <row r="117" spans="1:14" ht="29.25" customHeight="1">
      <c r="A117" s="14" t="s">
        <v>151</v>
      </c>
      <c r="B117" s="15" t="s">
        <v>27</v>
      </c>
      <c r="C117" s="16">
        <v>45153</v>
      </c>
      <c r="D117" s="17" t="s">
        <v>152</v>
      </c>
      <c r="E117" s="18" t="s">
        <v>56</v>
      </c>
      <c r="F117" s="19">
        <v>24200</v>
      </c>
      <c r="G117" s="49">
        <v>0</v>
      </c>
      <c r="H117" s="38">
        <v>-694.54</v>
      </c>
      <c r="I117" s="38">
        <v>-735.68</v>
      </c>
      <c r="J117" s="21">
        <v>0</v>
      </c>
      <c r="K117" s="21">
        <v>0</v>
      </c>
      <c r="L117" s="31">
        <v>0</v>
      </c>
      <c r="M117" s="19">
        <f>SUM(G117:L117)</f>
        <v>-1430.2199999999998</v>
      </c>
      <c r="N117" s="22">
        <f>F117+M117</f>
        <v>22769.78</v>
      </c>
    </row>
    <row r="118" spans="1:14" ht="20.100000000000001" customHeight="1">
      <c r="A118" s="14" t="s">
        <v>32</v>
      </c>
      <c r="B118" s="32"/>
      <c r="C118" s="33"/>
      <c r="D118" s="17"/>
      <c r="E118" s="17"/>
      <c r="F118" s="19">
        <f t="shared" ref="F118:J118" si="15">SUM(F113:F117)</f>
        <v>264200</v>
      </c>
      <c r="G118" s="19">
        <f t="shared" si="15"/>
        <v>-19087.520000000004</v>
      </c>
      <c r="H118" s="19">
        <f t="shared" si="15"/>
        <v>-7582.54</v>
      </c>
      <c r="I118" s="19">
        <f t="shared" si="15"/>
        <v>-8031.68</v>
      </c>
      <c r="J118" s="19">
        <f t="shared" si="15"/>
        <v>-3839.56</v>
      </c>
      <c r="K118" s="21">
        <v>0</v>
      </c>
      <c r="L118" s="21">
        <v>0</v>
      </c>
      <c r="M118" s="19">
        <f>SUM(M113:M117)</f>
        <v>-38541.300000000003</v>
      </c>
      <c r="N118" s="22">
        <f>SUM(N113:N117)</f>
        <v>225658.7</v>
      </c>
    </row>
    <row r="119" spans="1:14" ht="26.25" customHeight="1">
      <c r="A119" s="23" t="s">
        <v>153</v>
      </c>
      <c r="B119" s="34"/>
      <c r="C119" s="35"/>
      <c r="D119" s="26"/>
      <c r="E119" s="26"/>
      <c r="F119" s="11"/>
      <c r="G119" s="11"/>
      <c r="H119" s="11"/>
      <c r="I119" s="11"/>
      <c r="J119" s="11"/>
      <c r="K119" s="11"/>
      <c r="L119" s="11"/>
      <c r="M119" s="11"/>
      <c r="N119" s="13"/>
    </row>
    <row r="120" spans="1:14" ht="35.4" customHeight="1">
      <c r="A120" s="14" t="s">
        <v>154</v>
      </c>
      <c r="B120" s="15" t="s">
        <v>23</v>
      </c>
      <c r="C120" s="16">
        <v>42095</v>
      </c>
      <c r="D120" s="17" t="s">
        <v>155</v>
      </c>
      <c r="E120" s="18" t="s">
        <v>56</v>
      </c>
      <c r="F120" s="19">
        <v>40000</v>
      </c>
      <c r="G120" s="53">
        <v>-442.65</v>
      </c>
      <c r="H120" s="19">
        <v>-1148</v>
      </c>
      <c r="I120" s="19">
        <v>-1216</v>
      </c>
      <c r="J120" s="21">
        <v>0</v>
      </c>
      <c r="K120" s="21">
        <v>0</v>
      </c>
      <c r="L120" s="31">
        <v>0</v>
      </c>
      <c r="M120" s="19">
        <f t="shared" ref="M120:M131" si="16">SUM(G120:L120)</f>
        <v>-2806.65</v>
      </c>
      <c r="N120" s="22">
        <f t="shared" ref="N120:N131" si="17">F120+M120</f>
        <v>37193.35</v>
      </c>
    </row>
    <row r="121" spans="1:14" ht="32.25" customHeight="1">
      <c r="A121" s="14" t="s">
        <v>156</v>
      </c>
      <c r="B121" s="15" t="s">
        <v>23</v>
      </c>
      <c r="C121" s="16">
        <v>45444</v>
      </c>
      <c r="D121" s="17" t="s">
        <v>55</v>
      </c>
      <c r="E121" s="18" t="s">
        <v>56</v>
      </c>
      <c r="F121" s="19">
        <v>32500</v>
      </c>
      <c r="G121" s="49">
        <v>0</v>
      </c>
      <c r="H121" s="38">
        <v>-932.75</v>
      </c>
      <c r="I121" s="38">
        <v>-988</v>
      </c>
      <c r="J121" s="21">
        <v>0</v>
      </c>
      <c r="K121" s="21">
        <v>0</v>
      </c>
      <c r="L121" s="31">
        <v>0</v>
      </c>
      <c r="M121" s="19">
        <f t="shared" si="16"/>
        <v>-1920.75</v>
      </c>
      <c r="N121" s="22">
        <f t="shared" si="17"/>
        <v>30579.25</v>
      </c>
    </row>
    <row r="122" spans="1:14" ht="24.75" customHeight="1">
      <c r="A122" s="14" t="s">
        <v>157</v>
      </c>
      <c r="B122" s="15" t="s">
        <v>23</v>
      </c>
      <c r="C122" s="16">
        <v>44958</v>
      </c>
      <c r="D122" s="17" t="s">
        <v>55</v>
      </c>
      <c r="E122" s="18" t="s">
        <v>56</v>
      </c>
      <c r="F122" s="19">
        <v>32500</v>
      </c>
      <c r="G122" s="49">
        <v>0</v>
      </c>
      <c r="H122" s="38">
        <v>-932.75</v>
      </c>
      <c r="I122" s="38">
        <v>-988</v>
      </c>
      <c r="J122" s="21">
        <v>0</v>
      </c>
      <c r="K122" s="21">
        <v>0</v>
      </c>
      <c r="L122" s="31">
        <v>0</v>
      </c>
      <c r="M122" s="19">
        <f t="shared" si="16"/>
        <v>-1920.75</v>
      </c>
      <c r="N122" s="22">
        <f t="shared" si="17"/>
        <v>30579.25</v>
      </c>
    </row>
    <row r="123" spans="1:14" ht="27.75" customHeight="1">
      <c r="A123" s="14" t="s">
        <v>158</v>
      </c>
      <c r="B123" s="15" t="s">
        <v>23</v>
      </c>
      <c r="C123" s="16">
        <v>41312</v>
      </c>
      <c r="D123" s="17" t="s">
        <v>55</v>
      </c>
      <c r="E123" s="18" t="s">
        <v>56</v>
      </c>
      <c r="F123" s="19">
        <v>35000</v>
      </c>
      <c r="G123" s="49">
        <v>0</v>
      </c>
      <c r="H123" s="19">
        <v>-1004.5</v>
      </c>
      <c r="I123" s="19">
        <v>-1064</v>
      </c>
      <c r="J123" s="21">
        <v>-1919.78</v>
      </c>
      <c r="K123" s="21">
        <v>0</v>
      </c>
      <c r="L123" s="31">
        <v>0</v>
      </c>
      <c r="M123" s="19">
        <f t="shared" si="16"/>
        <v>-3988.2799999999997</v>
      </c>
      <c r="N123" s="22">
        <f t="shared" si="17"/>
        <v>31011.72</v>
      </c>
    </row>
    <row r="124" spans="1:14" ht="27.75" customHeight="1">
      <c r="A124" s="14" t="s">
        <v>159</v>
      </c>
      <c r="B124" s="15" t="s">
        <v>23</v>
      </c>
      <c r="C124" s="16">
        <v>45170</v>
      </c>
      <c r="D124" s="17" t="s">
        <v>55</v>
      </c>
      <c r="E124" s="18" t="s">
        <v>56</v>
      </c>
      <c r="F124" s="19">
        <v>36000</v>
      </c>
      <c r="G124" s="49">
        <v>0</v>
      </c>
      <c r="H124" s="19">
        <v>-1033.2</v>
      </c>
      <c r="I124" s="19">
        <v>-1094.4000000000001</v>
      </c>
      <c r="J124" s="21">
        <v>0</v>
      </c>
      <c r="K124" s="21">
        <v>0</v>
      </c>
      <c r="L124" s="31">
        <v>0</v>
      </c>
      <c r="M124" s="19">
        <f t="shared" si="16"/>
        <v>-2127.6000000000004</v>
      </c>
      <c r="N124" s="22">
        <f t="shared" si="17"/>
        <v>33872.400000000001</v>
      </c>
    </row>
    <row r="125" spans="1:14" ht="28.5" customHeight="1">
      <c r="A125" s="14" t="s">
        <v>160</v>
      </c>
      <c r="B125" s="15" t="s">
        <v>23</v>
      </c>
      <c r="C125" s="16">
        <v>44713</v>
      </c>
      <c r="D125" s="17" t="s">
        <v>55</v>
      </c>
      <c r="E125" s="18" t="s">
        <v>56</v>
      </c>
      <c r="F125" s="19">
        <v>32500</v>
      </c>
      <c r="G125" s="49">
        <v>0</v>
      </c>
      <c r="H125" s="38">
        <v>-932.75</v>
      </c>
      <c r="I125" s="38">
        <v>-988</v>
      </c>
      <c r="J125" s="21">
        <v>0</v>
      </c>
      <c r="K125" s="21">
        <v>0</v>
      </c>
      <c r="L125" s="31">
        <v>0</v>
      </c>
      <c r="M125" s="19">
        <f t="shared" si="16"/>
        <v>-1920.75</v>
      </c>
      <c r="N125" s="22">
        <f t="shared" si="17"/>
        <v>30579.25</v>
      </c>
    </row>
    <row r="126" spans="1:14" ht="28.5" customHeight="1">
      <c r="A126" s="14" t="s">
        <v>161</v>
      </c>
      <c r="B126" s="15" t="s">
        <v>23</v>
      </c>
      <c r="C126" s="16">
        <v>44166</v>
      </c>
      <c r="D126" s="17" t="s">
        <v>55</v>
      </c>
      <c r="E126" s="18" t="s">
        <v>56</v>
      </c>
      <c r="F126" s="19">
        <v>32500</v>
      </c>
      <c r="G126" s="49">
        <v>0</v>
      </c>
      <c r="H126" s="38">
        <v>-932.75</v>
      </c>
      <c r="I126" s="38">
        <v>-988</v>
      </c>
      <c r="J126" s="21">
        <v>0</v>
      </c>
      <c r="K126" s="21">
        <v>0</v>
      </c>
      <c r="L126" s="31">
        <v>0</v>
      </c>
      <c r="M126" s="19">
        <f t="shared" si="16"/>
        <v>-1920.75</v>
      </c>
      <c r="N126" s="22">
        <f t="shared" si="17"/>
        <v>30579.25</v>
      </c>
    </row>
    <row r="127" spans="1:14" ht="27" customHeight="1">
      <c r="A127" s="14" t="s">
        <v>162</v>
      </c>
      <c r="B127" s="15" t="s">
        <v>23</v>
      </c>
      <c r="C127" s="16">
        <v>45931</v>
      </c>
      <c r="D127" s="17" t="s">
        <v>55</v>
      </c>
      <c r="E127" s="18" t="s">
        <v>56</v>
      </c>
      <c r="F127" s="19">
        <v>30000</v>
      </c>
      <c r="G127" s="49">
        <v>0</v>
      </c>
      <c r="H127" s="38">
        <v>-861</v>
      </c>
      <c r="I127" s="38">
        <v>-912</v>
      </c>
      <c r="J127" s="21">
        <v>0</v>
      </c>
      <c r="K127" s="21">
        <v>0</v>
      </c>
      <c r="L127" s="31">
        <v>0</v>
      </c>
      <c r="M127" s="19">
        <f>SUM(G127:L127)</f>
        <v>-1773</v>
      </c>
      <c r="N127" s="22">
        <f t="shared" si="17"/>
        <v>28227</v>
      </c>
    </row>
    <row r="128" spans="1:14" ht="28.5" customHeight="1">
      <c r="A128" s="14" t="s">
        <v>163</v>
      </c>
      <c r="B128" s="15" t="s">
        <v>23</v>
      </c>
      <c r="C128" s="16">
        <v>45383</v>
      </c>
      <c r="D128" s="17" t="s">
        <v>164</v>
      </c>
      <c r="E128" s="18" t="s">
        <v>56</v>
      </c>
      <c r="F128" s="19">
        <v>24000</v>
      </c>
      <c r="G128" s="49">
        <v>0</v>
      </c>
      <c r="H128" s="38">
        <v>-688.8</v>
      </c>
      <c r="I128" s="38">
        <v>-729.6</v>
      </c>
      <c r="J128" s="21">
        <v>0</v>
      </c>
      <c r="K128" s="21">
        <v>0</v>
      </c>
      <c r="L128" s="31">
        <v>0</v>
      </c>
      <c r="M128" s="19">
        <f t="shared" si="16"/>
        <v>-1418.4</v>
      </c>
      <c r="N128" s="22">
        <f t="shared" si="17"/>
        <v>22581.599999999999</v>
      </c>
    </row>
    <row r="129" spans="1:14" ht="28.5" customHeight="1">
      <c r="A129" s="55" t="s">
        <v>165</v>
      </c>
      <c r="B129" s="15" t="s">
        <v>23</v>
      </c>
      <c r="C129" s="16">
        <v>45870</v>
      </c>
      <c r="D129" s="17" t="s">
        <v>166</v>
      </c>
      <c r="E129" s="18" t="s">
        <v>56</v>
      </c>
      <c r="F129" s="19">
        <v>24000</v>
      </c>
      <c r="G129" s="49">
        <v>0</v>
      </c>
      <c r="H129" s="19">
        <v>-688.8</v>
      </c>
      <c r="I129" s="19">
        <v>-729.6</v>
      </c>
      <c r="J129" s="21">
        <v>0</v>
      </c>
      <c r="K129" s="21">
        <v>0</v>
      </c>
      <c r="L129" s="31">
        <v>0</v>
      </c>
      <c r="M129" s="19">
        <f t="shared" si="16"/>
        <v>-1418.4</v>
      </c>
      <c r="N129" s="22">
        <f t="shared" si="17"/>
        <v>22581.599999999999</v>
      </c>
    </row>
    <row r="130" spans="1:14" ht="28.5" customHeight="1">
      <c r="A130" s="14" t="s">
        <v>167</v>
      </c>
      <c r="B130" s="15" t="s">
        <v>23</v>
      </c>
      <c r="C130" s="16">
        <v>45901</v>
      </c>
      <c r="D130" s="17" t="s">
        <v>166</v>
      </c>
      <c r="E130" s="18" t="s">
        <v>56</v>
      </c>
      <c r="F130" s="19">
        <v>24000</v>
      </c>
      <c r="G130" s="49">
        <v>0</v>
      </c>
      <c r="H130" s="38">
        <v>-688.8</v>
      </c>
      <c r="I130" s="38">
        <v>-729.6</v>
      </c>
      <c r="J130" s="21">
        <v>0</v>
      </c>
      <c r="K130" s="21">
        <v>0</v>
      </c>
      <c r="L130" s="31">
        <v>0</v>
      </c>
      <c r="M130" s="19">
        <f t="shared" si="16"/>
        <v>-1418.4</v>
      </c>
      <c r="N130" s="22">
        <f t="shared" si="17"/>
        <v>22581.599999999999</v>
      </c>
    </row>
    <row r="131" spans="1:14" ht="28.5" customHeight="1">
      <c r="A131" s="14" t="s">
        <v>168</v>
      </c>
      <c r="B131" s="15" t="s">
        <v>23</v>
      </c>
      <c r="C131" s="16">
        <v>45908</v>
      </c>
      <c r="D131" s="17" t="s">
        <v>166</v>
      </c>
      <c r="E131" s="18" t="s">
        <v>56</v>
      </c>
      <c r="F131" s="19">
        <v>24000</v>
      </c>
      <c r="G131" s="49">
        <v>0</v>
      </c>
      <c r="H131" s="38">
        <v>-688.8</v>
      </c>
      <c r="I131" s="38">
        <v>-729.6</v>
      </c>
      <c r="J131" s="21">
        <v>0</v>
      </c>
      <c r="K131" s="21">
        <v>0</v>
      </c>
      <c r="L131" s="31">
        <v>0</v>
      </c>
      <c r="M131" s="19">
        <f t="shared" si="16"/>
        <v>-1418.4</v>
      </c>
      <c r="N131" s="22">
        <f t="shared" si="17"/>
        <v>22581.599999999999</v>
      </c>
    </row>
    <row r="132" spans="1:14" ht="25.5" customHeight="1">
      <c r="A132" s="56" t="s">
        <v>32</v>
      </c>
      <c r="B132" s="21"/>
      <c r="C132" s="21"/>
      <c r="D132" s="21"/>
      <c r="E132" s="21"/>
      <c r="F132" s="21">
        <f>SUM(F120:F131)</f>
        <v>367000</v>
      </c>
      <c r="G132" s="57">
        <f>SUM(G120:G131)</f>
        <v>-442.65</v>
      </c>
      <c r="H132" s="29">
        <f>SUM(H120:H131)</f>
        <v>-10532.899999999998</v>
      </c>
      <c r="I132" s="29">
        <f>SUM(I120:I131)</f>
        <v>-11156.800000000001</v>
      </c>
      <c r="J132" s="21">
        <f>SUM(J120:J131)</f>
        <v>-1919.78</v>
      </c>
      <c r="K132" s="21">
        <v>0</v>
      </c>
      <c r="L132" s="31">
        <v>0</v>
      </c>
      <c r="M132" s="19">
        <f>SUM(M120:M131)</f>
        <v>-24052.130000000005</v>
      </c>
      <c r="N132" s="58">
        <f>SUM(N120:N131)</f>
        <v>342947.86999999994</v>
      </c>
    </row>
    <row r="133" spans="1:14" ht="25.5" customHeight="1" thickBot="1">
      <c r="A133" s="59" t="s">
        <v>169</v>
      </c>
      <c r="B133" s="60"/>
      <c r="C133" s="60"/>
      <c r="D133" s="60"/>
      <c r="E133" s="60"/>
      <c r="F133" s="60">
        <f t="shared" ref="F133:N133" si="18">F14+F23+F30+F37+F43+F47+F55+F58+F64+F68+F72+F78+F82+F87+F106+F111+F118+F132</f>
        <v>8882000</v>
      </c>
      <c r="G133" s="60">
        <f t="shared" si="18"/>
        <v>-1242847.29</v>
      </c>
      <c r="H133" s="60">
        <f t="shared" si="18"/>
        <v>-249588.39999999997</v>
      </c>
      <c r="I133" s="60">
        <f t="shared" si="18"/>
        <v>-235358.91</v>
      </c>
      <c r="J133" s="60">
        <f t="shared" si="18"/>
        <v>-53753.839999999989</v>
      </c>
      <c r="K133" s="60">
        <f t="shared" si="18"/>
        <v>-60000</v>
      </c>
      <c r="L133" s="60">
        <f t="shared" si="18"/>
        <v>-94065.94</v>
      </c>
      <c r="M133" s="60">
        <f t="shared" si="18"/>
        <v>-1935614.38</v>
      </c>
      <c r="N133" s="61">
        <f t="shared" si="18"/>
        <v>6946385.620000001</v>
      </c>
    </row>
    <row r="134" spans="1:14">
      <c r="A134" s="62"/>
      <c r="B134" s="62"/>
      <c r="C134" s="63"/>
      <c r="D134" s="63"/>
      <c r="E134" s="62"/>
      <c r="F134" s="62"/>
      <c r="G134" s="62"/>
      <c r="H134" s="62"/>
      <c r="I134" s="64"/>
      <c r="J134" s="64"/>
      <c r="K134" s="64"/>
      <c r="L134" s="64"/>
      <c r="M134" s="64"/>
      <c r="N134" s="65"/>
    </row>
    <row r="135" spans="1:14" ht="15.6">
      <c r="A135" s="62"/>
      <c r="B135" s="62"/>
      <c r="C135" s="62"/>
      <c r="D135" s="63"/>
      <c r="E135" s="62"/>
      <c r="F135" s="62"/>
      <c r="G135" s="62"/>
      <c r="H135" s="62"/>
      <c r="I135" s="64"/>
      <c r="J135" s="66"/>
      <c r="K135" s="66"/>
      <c r="L135" s="64"/>
      <c r="M135" s="66"/>
      <c r="N135" s="64"/>
    </row>
    <row r="136" spans="1:14" ht="15.6">
      <c r="A136" s="62"/>
      <c r="B136" s="62"/>
      <c r="C136" s="62"/>
      <c r="D136" s="63"/>
      <c r="E136" s="62"/>
      <c r="F136" s="62"/>
      <c r="G136" s="62"/>
      <c r="H136" s="62"/>
      <c r="I136" s="64"/>
      <c r="J136" s="67"/>
      <c r="K136" s="67"/>
      <c r="L136" s="64"/>
      <c r="M136" s="66"/>
      <c r="N136" s="64"/>
    </row>
    <row r="137" spans="1:14" ht="15.6">
      <c r="A137" s="62"/>
      <c r="B137" s="62"/>
      <c r="C137" s="62"/>
      <c r="E137" s="62"/>
      <c r="F137" s="68"/>
      <c r="G137" s="62"/>
      <c r="H137" s="62"/>
      <c r="I137" s="64"/>
      <c r="J137" s="66"/>
      <c r="K137" s="66"/>
      <c r="L137" s="64"/>
      <c r="M137" s="66"/>
      <c r="N137" s="64"/>
    </row>
    <row r="138" spans="1:14" ht="15.6">
      <c r="A138" s="62"/>
      <c r="B138" s="62"/>
      <c r="C138" s="62"/>
      <c r="D138" s="63"/>
      <c r="E138" s="62"/>
      <c r="F138" s="63"/>
      <c r="G138" s="63"/>
      <c r="H138" s="62"/>
      <c r="I138" s="66"/>
      <c r="J138" s="66"/>
      <c r="K138" s="66"/>
      <c r="L138" s="66"/>
      <c r="M138" s="69"/>
      <c r="N138" s="64"/>
    </row>
    <row r="139" spans="1:14" ht="15.6">
      <c r="A139" s="62"/>
      <c r="B139" s="62"/>
      <c r="C139" s="62"/>
      <c r="D139" s="63"/>
      <c r="E139" s="62"/>
      <c r="F139" s="62"/>
      <c r="G139" s="70"/>
      <c r="H139" s="62"/>
      <c r="I139" s="66"/>
      <c r="J139" s="69"/>
      <c r="K139" s="66"/>
      <c r="L139" s="66"/>
      <c r="M139" s="66"/>
      <c r="N139" s="64"/>
    </row>
    <row r="140" spans="1:14" ht="15.6">
      <c r="A140" s="62"/>
      <c r="B140" s="62"/>
      <c r="C140" s="62"/>
      <c r="D140" s="63"/>
      <c r="E140" s="62"/>
      <c r="F140" s="62"/>
      <c r="G140" s="70"/>
      <c r="H140" s="62"/>
      <c r="I140" s="66"/>
      <c r="J140" s="69"/>
      <c r="K140" s="66"/>
      <c r="L140" s="66"/>
      <c r="M140" s="66"/>
      <c r="N140" s="64"/>
    </row>
    <row r="141" spans="1:14" ht="15.6">
      <c r="A141" s="62"/>
      <c r="B141" s="62"/>
      <c r="C141" s="62"/>
      <c r="D141" s="63"/>
      <c r="E141" s="62"/>
      <c r="F141" s="62"/>
      <c r="G141" s="70"/>
      <c r="H141" s="62"/>
      <c r="I141" s="66"/>
      <c r="J141" s="69"/>
      <c r="K141" s="66"/>
      <c r="L141" s="66"/>
      <c r="M141" s="66"/>
      <c r="N141" s="64"/>
    </row>
    <row r="142" spans="1:14">
      <c r="A142" s="71"/>
      <c r="B142" s="71"/>
      <c r="C142" s="71"/>
      <c r="D142" s="71"/>
      <c r="E142" s="71"/>
      <c r="F142" s="71"/>
      <c r="G142" s="71"/>
      <c r="H142" s="71"/>
      <c r="I142" s="64"/>
      <c r="J142" s="64"/>
      <c r="K142" s="64"/>
      <c r="L142" s="64"/>
      <c r="M142" s="64"/>
      <c r="N142" s="64"/>
    </row>
    <row r="143" spans="1:14">
      <c r="A143" s="71"/>
      <c r="B143" s="71"/>
      <c r="C143" s="71"/>
      <c r="D143" s="71"/>
      <c r="E143" s="71"/>
      <c r="F143" s="71"/>
      <c r="G143" s="71"/>
      <c r="H143" s="71"/>
      <c r="I143" s="64"/>
      <c r="J143" s="64"/>
      <c r="K143" s="64"/>
      <c r="L143" s="64"/>
      <c r="M143" s="64"/>
      <c r="N143" s="64"/>
    </row>
  </sheetData>
  <sheetProtection algorithmName="SHA-512" hashValue="0zUTeVVYR1UDVgOSueekG8T4WZKbR4rFvkhHVujUX57AHa3dylRM8h8mcsAFYav5J76EQIqA6yijKDbV3TfpKA==" saltValue="lTP+Xz1CskLQVL7Y94CPjg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4" fitToHeight="0" orientation="landscape" r:id="rId1"/>
  <headerFooter>
    <oddFooter>Página &amp;P</oddFooter>
  </headerFooter>
  <rowBreaks count="4" manualBreakCount="4">
    <brk id="37" max="13" man="1"/>
    <brk id="68" max="13" man="1"/>
    <brk id="95" max="13" man="1"/>
    <brk id="118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C5B3CB-E359-4CBD-BDAE-F21637563ABD}"/>
</file>

<file path=customXml/itemProps2.xml><?xml version="1.0" encoding="utf-8"?>
<ds:datastoreItem xmlns:ds="http://schemas.openxmlformats.org/officeDocument/2006/customXml" ds:itemID="{CC2048EC-0087-4A6D-9900-D5DEC1D45D44}"/>
</file>

<file path=customXml/itemProps3.xml><?xml version="1.0" encoding="utf-8"?>
<ds:datastoreItem xmlns:ds="http://schemas.openxmlformats.org/officeDocument/2006/customXml" ds:itemID="{711FE292-2128-4630-BD34-BBB12DED0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2026-05-07T19:07:45Z</dcterms:created>
  <dcterms:modified xsi:type="dcterms:W3CDTF">2026-05-07T19:08:45Z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