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onpercloud.sharepoint.com/sites/RRHH/Documentos compartidos/RH/2025/NÓMINA/PORTAL DE TRANSPARENCIA/PORTAL/"/>
    </mc:Choice>
  </mc:AlternateContent>
  <xr:revisionPtr revIDLastSave="2" documentId="8_{E9ACDAD7-29CA-4CF2-91FF-F8C84CD71C65}" xr6:coauthVersionLast="47" xr6:coauthVersionMax="47" xr10:uidLastSave="{6FDF5154-1063-4C05-8A7C-56E9A9AC632E}"/>
  <bookViews>
    <workbookView xWindow="-108" yWindow="-108" windowWidth="23256" windowHeight="12456" xr2:uid="{9935644D-79E4-4EB1-BA79-EE1B92DFE111}"/>
  </bookViews>
  <sheets>
    <sheet name="AGOSTO" sheetId="1" r:id="rId1"/>
  </sheets>
  <definedNames>
    <definedName name="_xlnm._FilterDatabase" localSheetId="0" hidden="1">AGOSTO!$A$9:$R$138</definedName>
    <definedName name="_xlnm.Print_Area" localSheetId="0">AGOSTO!$A$1:$N$146</definedName>
    <definedName name="_xlnm.Print_Titles" localSheetId="0">AGOSTO!$1:$9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37" i="1" l="1"/>
  <c r="I137" i="1"/>
  <c r="H137" i="1"/>
  <c r="G137" i="1"/>
  <c r="M137" i="1" s="1"/>
  <c r="F137" i="1"/>
  <c r="M136" i="1"/>
  <c r="N136" i="1" s="1"/>
  <c r="N135" i="1"/>
  <c r="M135" i="1"/>
  <c r="N134" i="1"/>
  <c r="M134" i="1"/>
  <c r="M133" i="1"/>
  <c r="N133" i="1" s="1"/>
  <c r="M132" i="1"/>
  <c r="N132" i="1" s="1"/>
  <c r="N131" i="1"/>
  <c r="M131" i="1"/>
  <c r="N130" i="1"/>
  <c r="M130" i="1"/>
  <c r="M129" i="1"/>
  <c r="N129" i="1" s="1"/>
  <c r="M128" i="1"/>
  <c r="N128" i="1" s="1"/>
  <c r="N127" i="1"/>
  <c r="M127" i="1"/>
  <c r="N126" i="1"/>
  <c r="N137" i="1" s="1"/>
  <c r="M126" i="1"/>
  <c r="J124" i="1"/>
  <c r="I124" i="1"/>
  <c r="H124" i="1"/>
  <c r="G124" i="1"/>
  <c r="F124" i="1"/>
  <c r="M123" i="1"/>
  <c r="N123" i="1" s="1"/>
  <c r="N122" i="1"/>
  <c r="M122" i="1"/>
  <c r="M121" i="1"/>
  <c r="N121" i="1" s="1"/>
  <c r="M120" i="1"/>
  <c r="N120" i="1" s="1"/>
  <c r="M119" i="1"/>
  <c r="N119" i="1" s="1"/>
  <c r="J117" i="1"/>
  <c r="I117" i="1"/>
  <c r="H117" i="1"/>
  <c r="G117" i="1"/>
  <c r="F117" i="1"/>
  <c r="M116" i="1"/>
  <c r="N116" i="1" s="1"/>
  <c r="M115" i="1"/>
  <c r="N115" i="1" s="1"/>
  <c r="N114" i="1"/>
  <c r="N117" i="1" s="1"/>
  <c r="M114" i="1"/>
  <c r="M117" i="1" s="1"/>
  <c r="J112" i="1"/>
  <c r="I112" i="1"/>
  <c r="H112" i="1"/>
  <c r="G112" i="1"/>
  <c r="F112" i="1"/>
  <c r="M111" i="1"/>
  <c r="N111" i="1" s="1"/>
  <c r="M110" i="1"/>
  <c r="N110" i="1" s="1"/>
  <c r="N109" i="1"/>
  <c r="M109" i="1"/>
  <c r="M108" i="1"/>
  <c r="N108" i="1" s="1"/>
  <c r="M107" i="1"/>
  <c r="N107" i="1" s="1"/>
  <c r="M106" i="1"/>
  <c r="N106" i="1" s="1"/>
  <c r="N105" i="1"/>
  <c r="M105" i="1"/>
  <c r="M104" i="1"/>
  <c r="N104" i="1" s="1"/>
  <c r="M103" i="1"/>
  <c r="N103" i="1" s="1"/>
  <c r="M102" i="1"/>
  <c r="N102" i="1" s="1"/>
  <c r="N101" i="1"/>
  <c r="M101" i="1"/>
  <c r="M100" i="1"/>
  <c r="N100" i="1" s="1"/>
  <c r="M99" i="1"/>
  <c r="N99" i="1" s="1"/>
  <c r="M98" i="1"/>
  <c r="N98" i="1" s="1"/>
  <c r="N97" i="1"/>
  <c r="M97" i="1"/>
  <c r="M96" i="1"/>
  <c r="N96" i="1" s="1"/>
  <c r="M95" i="1"/>
  <c r="N95" i="1" s="1"/>
  <c r="I93" i="1"/>
  <c r="H93" i="1"/>
  <c r="G93" i="1"/>
  <c r="F93" i="1"/>
  <c r="M92" i="1"/>
  <c r="N92" i="1" s="1"/>
  <c r="M91" i="1"/>
  <c r="N91" i="1" s="1"/>
  <c r="N90" i="1"/>
  <c r="N93" i="1" s="1"/>
  <c r="M90" i="1"/>
  <c r="M93" i="1" s="1"/>
  <c r="I88" i="1"/>
  <c r="H88" i="1"/>
  <c r="G88" i="1"/>
  <c r="F88" i="1"/>
  <c r="N87" i="1"/>
  <c r="M87" i="1"/>
  <c r="M86" i="1"/>
  <c r="N86" i="1" s="1"/>
  <c r="N88" i="1" s="1"/>
  <c r="L84" i="1"/>
  <c r="J84" i="1"/>
  <c r="I84" i="1"/>
  <c r="H84" i="1"/>
  <c r="G84" i="1"/>
  <c r="F84" i="1"/>
  <c r="M83" i="1"/>
  <c r="N83" i="1" s="1"/>
  <c r="M82" i="1"/>
  <c r="N82" i="1" s="1"/>
  <c r="N81" i="1"/>
  <c r="M81" i="1"/>
  <c r="M80" i="1"/>
  <c r="N80" i="1" s="1"/>
  <c r="M79" i="1"/>
  <c r="N79" i="1" s="1"/>
  <c r="L77" i="1"/>
  <c r="J77" i="1"/>
  <c r="I77" i="1"/>
  <c r="H77" i="1"/>
  <c r="G77" i="1"/>
  <c r="F77" i="1"/>
  <c r="M76" i="1"/>
  <c r="N76" i="1" s="1"/>
  <c r="N75" i="1"/>
  <c r="M75" i="1"/>
  <c r="M74" i="1"/>
  <c r="N74" i="1" s="1"/>
  <c r="N77" i="1" s="1"/>
  <c r="M72" i="1"/>
  <c r="J72" i="1"/>
  <c r="I72" i="1"/>
  <c r="H72" i="1"/>
  <c r="G72" i="1"/>
  <c r="F72" i="1"/>
  <c r="N71" i="1"/>
  <c r="M71" i="1"/>
  <c r="N70" i="1"/>
  <c r="N72" i="1" s="1"/>
  <c r="M70" i="1"/>
  <c r="J68" i="1"/>
  <c r="I68" i="1"/>
  <c r="H68" i="1"/>
  <c r="G68" i="1"/>
  <c r="F68" i="1"/>
  <c r="M67" i="1"/>
  <c r="N67" i="1" s="1"/>
  <c r="N66" i="1"/>
  <c r="M66" i="1"/>
  <c r="M65" i="1"/>
  <c r="N65" i="1" s="1"/>
  <c r="M64" i="1"/>
  <c r="N64" i="1" s="1"/>
  <c r="I62" i="1"/>
  <c r="H62" i="1"/>
  <c r="G62" i="1"/>
  <c r="F62" i="1"/>
  <c r="M61" i="1"/>
  <c r="N61" i="1" s="1"/>
  <c r="N62" i="1" s="1"/>
  <c r="J59" i="1"/>
  <c r="I59" i="1"/>
  <c r="H59" i="1"/>
  <c r="G59" i="1"/>
  <c r="F59" i="1"/>
  <c r="N58" i="1"/>
  <c r="M58" i="1"/>
  <c r="M57" i="1"/>
  <c r="N57" i="1" s="1"/>
  <c r="M56" i="1"/>
  <c r="N56" i="1" s="1"/>
  <c r="N55" i="1"/>
  <c r="M55" i="1"/>
  <c r="N54" i="1"/>
  <c r="M54" i="1"/>
  <c r="M53" i="1"/>
  <c r="M59" i="1" s="1"/>
  <c r="J51" i="1"/>
  <c r="I51" i="1"/>
  <c r="H51" i="1"/>
  <c r="G51" i="1"/>
  <c r="F51" i="1"/>
  <c r="N50" i="1"/>
  <c r="M50" i="1"/>
  <c r="M49" i="1"/>
  <c r="N49" i="1" s="1"/>
  <c r="M48" i="1"/>
  <c r="M51" i="1" s="1"/>
  <c r="J46" i="1"/>
  <c r="I46" i="1"/>
  <c r="H46" i="1"/>
  <c r="G46" i="1"/>
  <c r="F46" i="1"/>
  <c r="N45" i="1"/>
  <c r="M45" i="1"/>
  <c r="M44" i="1"/>
  <c r="N44" i="1" s="1"/>
  <c r="M43" i="1"/>
  <c r="N43" i="1" s="1"/>
  <c r="N42" i="1"/>
  <c r="N46" i="1" s="1"/>
  <c r="M42" i="1"/>
  <c r="M46" i="1" s="1"/>
  <c r="J40" i="1"/>
  <c r="I40" i="1"/>
  <c r="H40" i="1"/>
  <c r="G40" i="1"/>
  <c r="F40" i="1"/>
  <c r="M39" i="1"/>
  <c r="N39" i="1" s="1"/>
  <c r="M38" i="1"/>
  <c r="N38" i="1" s="1"/>
  <c r="N37" i="1"/>
  <c r="M37" i="1"/>
  <c r="M36" i="1"/>
  <c r="N36" i="1" s="1"/>
  <c r="M35" i="1"/>
  <c r="N35" i="1" s="1"/>
  <c r="M34" i="1"/>
  <c r="M40" i="1" s="1"/>
  <c r="K32" i="1"/>
  <c r="K138" i="1" s="1"/>
  <c r="J32" i="1"/>
  <c r="I32" i="1"/>
  <c r="H32" i="1"/>
  <c r="G32" i="1"/>
  <c r="F32" i="1"/>
  <c r="N31" i="1"/>
  <c r="M31" i="1"/>
  <c r="M30" i="1"/>
  <c r="M32" i="1" s="1"/>
  <c r="M28" i="1"/>
  <c r="J28" i="1"/>
  <c r="I28" i="1"/>
  <c r="H28" i="1"/>
  <c r="G28" i="1"/>
  <c r="F28" i="1"/>
  <c r="N28" i="1" s="1"/>
  <c r="N27" i="1"/>
  <c r="M27" i="1"/>
  <c r="N26" i="1"/>
  <c r="M26" i="1"/>
  <c r="M25" i="1"/>
  <c r="N25" i="1" s="1"/>
  <c r="J23" i="1"/>
  <c r="J138" i="1" s="1"/>
  <c r="I23" i="1"/>
  <c r="H23" i="1"/>
  <c r="G23" i="1"/>
  <c r="F23" i="1"/>
  <c r="N22" i="1"/>
  <c r="M22" i="1"/>
  <c r="M21" i="1"/>
  <c r="N21" i="1" s="1"/>
  <c r="M20" i="1"/>
  <c r="N20" i="1" s="1"/>
  <c r="M19" i="1"/>
  <c r="N19" i="1" s="1"/>
  <c r="N18" i="1"/>
  <c r="M18" i="1"/>
  <c r="M17" i="1"/>
  <c r="N17" i="1" s="1"/>
  <c r="M16" i="1"/>
  <c r="M23" i="1" s="1"/>
  <c r="L14" i="1"/>
  <c r="L138" i="1" s="1"/>
  <c r="I14" i="1"/>
  <c r="I138" i="1" s="1"/>
  <c r="H14" i="1"/>
  <c r="H138" i="1" s="1"/>
  <c r="G14" i="1"/>
  <c r="G138" i="1" s="1"/>
  <c r="F14" i="1"/>
  <c r="F138" i="1" s="1"/>
  <c r="N13" i="1"/>
  <c r="M13" i="1"/>
  <c r="M12" i="1"/>
  <c r="N12" i="1" s="1"/>
  <c r="N11" i="1"/>
  <c r="N14" i="1" s="1"/>
  <c r="M11" i="1"/>
  <c r="M14" i="1" s="1"/>
  <c r="N112" i="1" l="1"/>
  <c r="N23" i="1"/>
  <c r="N124" i="1"/>
  <c r="N84" i="1"/>
  <c r="M68" i="1"/>
  <c r="N68" i="1" s="1"/>
  <c r="M124" i="1"/>
  <c r="N53" i="1"/>
  <c r="N59" i="1" s="1"/>
  <c r="N138" i="1" s="1"/>
  <c r="M62" i="1"/>
  <c r="M77" i="1"/>
  <c r="N34" i="1"/>
  <c r="N40" i="1" s="1"/>
  <c r="M112" i="1"/>
  <c r="M84" i="1"/>
  <c r="N16" i="1"/>
  <c r="N48" i="1"/>
  <c r="N51" i="1" s="1"/>
  <c r="M88" i="1"/>
  <c r="N30" i="1"/>
  <c r="N32" i="1" s="1"/>
  <c r="M138" i="1" l="1"/>
</calcChain>
</file>

<file path=xl/sharedStrings.xml><?xml version="1.0" encoding="utf-8"?>
<sst xmlns="http://schemas.openxmlformats.org/spreadsheetml/2006/main" count="421" uniqueCount="176">
  <si>
    <t>Fondo Patrimonial de las Empresas Reformadas</t>
  </si>
  <si>
    <t>Edificio Gubernamental "Dr. Rafael Kasse Acta"</t>
  </si>
  <si>
    <t xml:space="preserve">Gustavo Mejía Ricart No. 73 Esq. Agustín Lara, 7mo piso, Ens. Serralles, Santo Domingo, R. D. </t>
  </si>
  <si>
    <t>TEL. 809-683-3591.</t>
  </si>
  <si>
    <t>www.fonper.gov.do. RNC: 401-51381-1</t>
  </si>
  <si>
    <t>DEPARTAMENTO DE RECURSOS HUMANOS</t>
  </si>
  <si>
    <t>NÓMINA COLABORADORES FIJO AGOSTO AÑO 2025</t>
  </si>
  <si>
    <t xml:space="preserve"> </t>
  </si>
  <si>
    <t>Género</t>
  </si>
  <si>
    <t>Fecha de Ingreso</t>
  </si>
  <si>
    <t>Cargo</t>
  </si>
  <si>
    <t>Estatus</t>
  </si>
  <si>
    <t>Sueldo Bruto RD$</t>
  </si>
  <si>
    <t>ISR RD$</t>
  </si>
  <si>
    <t>AFP RD$</t>
  </si>
  <si>
    <t>Seguro Familiar de Salud RD$</t>
  </si>
  <si>
    <t>Per Cápita RD$</t>
  </si>
  <si>
    <t>Aportes Extraordinarios de AFP RD$</t>
  </si>
  <si>
    <t>Otros Descuentos RD$</t>
  </si>
  <si>
    <t>Total Descuentos RD$</t>
  </si>
  <si>
    <t>Sueldo Neto RD$</t>
  </si>
  <si>
    <t>PRESIDENCIA</t>
  </si>
  <si>
    <t>JOSÉ EURIPIDES FLORENTINO RODRÍGUEZ</t>
  </si>
  <si>
    <t>M</t>
  </si>
  <si>
    <t>PRESIDENTE</t>
  </si>
  <si>
    <t>LIBRE NOMBRAMIENTO</t>
  </si>
  <si>
    <t>JOSEFINA MERCEDES VEGA DE MONTES</t>
  </si>
  <si>
    <t>F</t>
  </si>
  <si>
    <t>VICE-PRESIDENTE</t>
  </si>
  <si>
    <t>GERMAINE DANIELLE GAZON ROSARIO</t>
  </si>
  <si>
    <t>COORDINADORA</t>
  </si>
  <si>
    <t>FIJOS</t>
  </si>
  <si>
    <t>Total por departamento</t>
  </si>
  <si>
    <t>DIRECCIÓN ADMINISTRATIVA Y FINANCIERA</t>
  </si>
  <si>
    <t>MARLENY ALTAGRACIA MEDRANO RODRÍGUEZ</t>
  </si>
  <si>
    <t>DIRECTORA</t>
  </si>
  <si>
    <t>OMAR DE JESÚS COHEN SANDER</t>
  </si>
  <si>
    <t>ENCARGADO</t>
  </si>
  <si>
    <t>MASSIEL MEJIA GONZALEZ</t>
  </si>
  <si>
    <t>EVANGELISTA EUGENIA PEREZ DE LOS SANTOS</t>
  </si>
  <si>
    <t>FRANCIS GISELLE BUSSI INOA</t>
  </si>
  <si>
    <t>NICOLLE HARVEY PICHARDO</t>
  </si>
  <si>
    <t>ANALISTA ADMINISTRATIVO</t>
  </si>
  <si>
    <t>FREILYN LIZETH PÉREZ DÍAZ</t>
  </si>
  <si>
    <t>TÉCNICO ADMINISTRATIVO</t>
  </si>
  <si>
    <t>DIRECCIÓN DE GESTIÓN PATRIMONIAL</t>
  </si>
  <si>
    <t>SALVADOR YGNACIO RICOURT GÓMEZ</t>
  </si>
  <si>
    <t>DIRECTOR</t>
  </si>
  <si>
    <t>OSVALDO PÉREZ PIMENTEL</t>
  </si>
  <si>
    <t xml:space="preserve">COORDINADOR (A) DE GESTIÓN PATRIMONIAL </t>
  </si>
  <si>
    <t>ANA ILDA NÚÑEZ BATISTA</t>
  </si>
  <si>
    <t>ANALISTA DE GESTIÓN PATRIMONIAL II</t>
  </si>
  <si>
    <t>DEPARTAMENTO DE PROYECTOS DE CONSTRUCCIÓN Y EDIFICACIONES</t>
  </si>
  <si>
    <t>SILVIO JOSÉ PÉREZ VALDEZ</t>
  </si>
  <si>
    <t>COORDINADOR DE INGENIERIA</t>
  </si>
  <si>
    <t>OLIVER SORIANO OVIEDO</t>
  </si>
  <si>
    <t>INGENIERO DE ESTRUCTURA</t>
  </si>
  <si>
    <t>DEPARTAMENTO JURÍDICO</t>
  </si>
  <si>
    <t>LUIS ANTONIO MOQUETE PELLETIER</t>
  </si>
  <si>
    <t>LICET IVANA BELTRÉ VALERA</t>
  </si>
  <si>
    <t>ABOGADO III</t>
  </si>
  <si>
    <t>TOMÁS AUGUSTO MENDOZA TORRES</t>
  </si>
  <si>
    <t>MILAGROS NAZARET PÉREZ ROMERO</t>
  </si>
  <si>
    <t xml:space="preserve">ABOGADO II </t>
  </si>
  <si>
    <t>LORAINE RAQUEL MALDONADO DE MARTE</t>
  </si>
  <si>
    <t>ABOGADO I</t>
  </si>
  <si>
    <t>WINSTON POLANCO ROBLES</t>
  </si>
  <si>
    <t>CHOFER</t>
  </si>
  <si>
    <t>ESTATUTO SIMPLIFICADO</t>
  </si>
  <si>
    <t>MAYRUBI LÁZARO VALENZUELA</t>
  </si>
  <si>
    <t>ENCARGADA</t>
  </si>
  <si>
    <t>LEÓN ALTAGRACIA GÓMEZ DÍAZ</t>
  </si>
  <si>
    <t>ASESOR</t>
  </si>
  <si>
    <t>YANIL STEFANY MEJÍA PIMENTEL</t>
  </si>
  <si>
    <t>NYSA MARÍA FERREIRA BALBI</t>
  </si>
  <si>
    <t>TÉCNICO DE RECURSOS HUMANOS</t>
  </si>
  <si>
    <t>DEPARTAMENTO DE REVISIÓN Y FISCALIZACIÓN</t>
  </si>
  <si>
    <t>LUIS ALFREDO FUCHU ARTILES</t>
  </si>
  <si>
    <t>CARLOS JOSÉ RIVAS GARCÍA</t>
  </si>
  <si>
    <t>COORDINADOR</t>
  </si>
  <si>
    <t>LUIS FERNANDO TEJADA BONILLA</t>
  </si>
  <si>
    <t>ANALISTA DE CUMPLIMIENTO</t>
  </si>
  <si>
    <t>DEPARTAMENTO DE TECNOLOGÍA DE LA INFORMACIÓN Y COMUNICACIÓN</t>
  </si>
  <si>
    <t>MÁXIMO AUGUSTO PERALTA MOREL</t>
  </si>
  <si>
    <t>ELÍN ALBERTO PEÑA GERMÁN</t>
  </si>
  <si>
    <t>ADMINISTRADOR DE OPERACIONES TIC</t>
  </si>
  <si>
    <t>ALCE ODELL CÁCERES LEREBOURS</t>
  </si>
  <si>
    <t>ADMINISTRADOR DE SERVICIOS TIC</t>
  </si>
  <si>
    <t>JESÚS OMAR SÁNCHEZ TRINIDAD</t>
  </si>
  <si>
    <t>ANALISTA INFORMÁTICO</t>
  </si>
  <si>
    <t>CARRERA</t>
  </si>
  <si>
    <t>SOMNE ALTAGRACIA BAEZ TRINIDAD</t>
  </si>
  <si>
    <t>EDWARD ALEXANDER AQUINO ALMONTE</t>
  </si>
  <si>
    <t>SOPORTE TÉCNICO</t>
  </si>
  <si>
    <t>DEPARTAMENTO DE COMUNICACIONES</t>
  </si>
  <si>
    <t>LADY MARGARET ESPINAL ROMERO</t>
  </si>
  <si>
    <t>RELACIONISTA PUBLICO</t>
  </si>
  <si>
    <t>DIVISIÓN DE PLANIFICACIÓN Y DESARROLLO</t>
  </si>
  <si>
    <t>AÍDA VICTORIA PARDILLA MARTÍNEZ</t>
  </si>
  <si>
    <t xml:space="preserve">ENCARGADA </t>
  </si>
  <si>
    <t>LISBET RODRIGUEZ GUZMÁN</t>
  </si>
  <si>
    <t>ANALISTA</t>
  </si>
  <si>
    <t>MERCEDES IVELICES GUZMÁN VALERIO</t>
  </si>
  <si>
    <t>DIONICIO EMILIO GUERRERO PÉREZ</t>
  </si>
  <si>
    <t xml:space="preserve">ANALISTA  </t>
  </si>
  <si>
    <t>ACCESO A LA INFORMACIÓN PÚBLICA</t>
  </si>
  <si>
    <t>NADIA ROSA MARÍA BÁEZ LÓPEZ</t>
  </si>
  <si>
    <t>DESIREE MARÍN GARCÍA</t>
  </si>
  <si>
    <t>DIVISIÓN DE COMPRAS Y CONTRATACIONES</t>
  </si>
  <si>
    <t>FRANSER DESIREE SOLIS DE LUNA</t>
  </si>
  <si>
    <t>DIANA JOSEFINA ROSARIO POLANCO</t>
  </si>
  <si>
    <t>RAFAEL EDUARDO RAMÍREZ ISIDOR</t>
  </si>
  <si>
    <t>DIVISIÓN DE CONTABILIDAD</t>
  </si>
  <si>
    <t>CARLOS JULIO SUBERVÍ CARRASCO</t>
  </si>
  <si>
    <t>EDDY MIGUEL DOMÍNGUEZ LINARES</t>
  </si>
  <si>
    <t>SARITA MARTÍNEZ FROMETA</t>
  </si>
  <si>
    <t>MARGARET RAMIREZ BAEZ</t>
  </si>
  <si>
    <t>EDILI DAYELIS RAMÍREZ RODRÍGUEZ</t>
  </si>
  <si>
    <t>TÉCNICO DE CONTABILIDAD</t>
  </si>
  <si>
    <t>DIVISIÓN DE PRESUPUESTO</t>
  </si>
  <si>
    <t>CLAUDIO ALBERTO MARTE MERCEDES</t>
  </si>
  <si>
    <t>CELIA MASSIEL CUEVAS JIMÉNEZ</t>
  </si>
  <si>
    <t>DIVISIÓN DE TESORERÍA</t>
  </si>
  <si>
    <t>FREDDY JOSÉ PEREYRA  ALBERTO</t>
  </si>
  <si>
    <t>ANASTASIA ROSAURA  A AVILA UBRI</t>
  </si>
  <si>
    <t>BIBIAMS EVANGELISTA MEJÍA</t>
  </si>
  <si>
    <t>AUXILIAR ADMINISTRATIVO</t>
  </si>
  <si>
    <t>DIVISIÓN DE SERVICIOS GENERALES</t>
  </si>
  <si>
    <t>MIGUEL ALFONSO DE LA ROSA  ARIAS</t>
  </si>
  <si>
    <t>NIVIA CLARIBEL QUEZADA FELIZ DE PEÑA</t>
  </si>
  <si>
    <t>LEWIS ANTONIO MEDRANO MORLA</t>
  </si>
  <si>
    <t>TÉCNICO DE SERVICIOS GENERALES</t>
  </si>
  <si>
    <t xml:space="preserve">MARINO ACOSTA GUANTE </t>
  </si>
  <si>
    <t>RUBEN DARIO ALMONTE MATEO</t>
  </si>
  <si>
    <t>LELIA MARCELL MENDOZA LORA</t>
  </si>
  <si>
    <t>NATHALI ROCIO RIVERA ORTÍZ</t>
  </si>
  <si>
    <t>RECEPCIONISTA</t>
  </si>
  <si>
    <t>ROSSY LISVERY VÓLQUEZ PÉREZ</t>
  </si>
  <si>
    <t>RUDDY LANI GARCÍA  ALCÁNTARA</t>
  </si>
  <si>
    <t>CARMEN JULIA PÉREZ FERNÁNDEZ</t>
  </si>
  <si>
    <t>CONSERJE</t>
  </si>
  <si>
    <t>DANIA RODRÍGUEZ RODRÍGUEZ</t>
  </si>
  <si>
    <t>FRANCISCA SÁNCHEZ DE SÁNCHEZ</t>
  </si>
  <si>
    <t>SHANTAL MARIEL BAUTISTA PERREAUX</t>
  </si>
  <si>
    <t>ROSA  ANTONIA PEREZ HEREDIA</t>
  </si>
  <si>
    <t>VERÓNICA POLANCO REYNOSO</t>
  </si>
  <si>
    <t>JORGE LUIS MATEO CASTILLO</t>
  </si>
  <si>
    <t>AUXILIAR DE SERVICIOS GENERALES</t>
  </si>
  <si>
    <t>PEDRO DANIEL ESQUEA MONTILLA</t>
  </si>
  <si>
    <t>DIVISIÓN DE SUMINISTRO</t>
  </si>
  <si>
    <t>SAMUEL JUNIOR ULLOA MARIANO</t>
  </si>
  <si>
    <t>RICHARD RAMÓN MEJÍA MENDOZA</t>
  </si>
  <si>
    <t>NIKAURY ARACENA MEJÍA</t>
  </si>
  <si>
    <t>SECCIÓN DE CORRESPONDENCIA Y ARCHIVO</t>
  </si>
  <si>
    <t>EDGAR MOISÉS DUMÉ PEPÉN</t>
  </si>
  <si>
    <t>ESKIBEL JAVIER SÁNCHEZ VIDAL</t>
  </si>
  <si>
    <t>MARTHA ARELYS BEATO ABREU</t>
  </si>
  <si>
    <t>YANCARLOS HERNANDEZ ENCARNACION</t>
  </si>
  <si>
    <t>ILEANA SOLANYI MEDINA PERALTA</t>
  </si>
  <si>
    <t>MENSAJERA INTERNA</t>
  </si>
  <si>
    <t>SECCIÓN DE TRANSPORTACIÓN</t>
  </si>
  <si>
    <t>JOSÉ MANUEL VALDEZ</t>
  </si>
  <si>
    <t>SUPERVISOR DE TRANSPORTACIÓN</t>
  </si>
  <si>
    <t>ALEXANDER RAMÍREZ SANTOS</t>
  </si>
  <si>
    <t>ODALIS MARTE RODRÍGUEZ</t>
  </si>
  <si>
    <t>DOMINGO ALBERTO RODRIGUEZ</t>
  </si>
  <si>
    <t>EDWIN JOHANNY JIMÉNEZ MARTÍNEZ</t>
  </si>
  <si>
    <t>FREDDY RADHAMES RODRIGUEZ DIAZ</t>
  </si>
  <si>
    <t>JOSE ANTONIO ALMONTE MARTE</t>
  </si>
  <si>
    <t>JUAN SANTANA HERNÁNDEZ</t>
  </si>
  <si>
    <t>WILKIN BERNAN MATEO MATEO</t>
  </si>
  <si>
    <t>LAVADOR VEHICULOS</t>
  </si>
  <si>
    <t>ISMAEL VALENTÍN PEÑA SANTOS</t>
  </si>
  <si>
    <t>MENSAJERO EXTERNO</t>
  </si>
  <si>
    <t>JHONNY ALTAGRACIA SANTILIS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</si>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</sst>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1"/>
      <name val="Museo Sans 500"/>
      <family val="3"/>
    </font>
    <font>
      <sz val="12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Museo Sans 500"/>
      <family val="3"/>
    </font>
    <font>
      <b/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5">
    <xf numFmtId="0" fontId="0" fillId="0" borderId="0" xfId="0"/>
    <xf numFmtId="0" fontId="2" fillId="2" borderId="0" xfId="0" applyFont="1" applyFill="1"/>
    <xf numFmtId="0" fontId="3" fillId="0" borderId="0" xfId="0" applyFont="1"/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4" borderId="4" xfId="0" applyFont="1" applyFill="1" applyBorder="1"/>
    <xf numFmtId="0" fontId="5" fillId="4" borderId="5" xfId="0" applyFont="1" applyFill="1" applyBorder="1" applyAlignment="1">
      <alignment horizontal="center"/>
    </xf>
    <xf numFmtId="0" fontId="5" fillId="4" borderId="5" xfId="0" applyFont="1" applyFill="1" applyBorder="1"/>
    <xf numFmtId="0" fontId="5" fillId="4" borderId="5" xfId="0" applyFont="1" applyFill="1" applyBorder="1" applyAlignment="1">
      <alignment wrapText="1"/>
    </xf>
    <xf numFmtId="0" fontId="5" fillId="4" borderId="6" xfId="0" applyFont="1" applyFill="1" applyBorder="1"/>
    <xf numFmtId="0" fontId="6" fillId="0" borderId="4" xfId="0" applyFont="1" applyBorder="1"/>
    <xf numFmtId="0" fontId="6" fillId="0" borderId="5" xfId="0" quotePrefix="1" applyFont="1" applyBorder="1" applyAlignment="1">
      <alignment horizontal="center"/>
    </xf>
    <xf numFmtId="14" fontId="6" fillId="0" borderId="5" xfId="0" applyNumberFormat="1" applyFont="1" applyBorder="1"/>
    <xf numFmtId="0" fontId="7" fillId="0" borderId="5" xfId="0" applyFont="1" applyBorder="1"/>
    <xf numFmtId="0" fontId="7" fillId="0" borderId="5" xfId="0" applyFont="1" applyBorder="1" applyAlignment="1">
      <alignment wrapText="1"/>
    </xf>
    <xf numFmtId="4" fontId="5" fillId="0" borderId="5" xfId="0" applyNumberFormat="1" applyFont="1" applyBorder="1"/>
    <xf numFmtId="4" fontId="5" fillId="2" borderId="5" xfId="0" applyNumberFormat="1" applyFont="1" applyFill="1" applyBorder="1"/>
    <xf numFmtId="43" fontId="5" fillId="0" borderId="5" xfId="1" applyFont="1" applyFill="1" applyBorder="1"/>
    <xf numFmtId="43" fontId="8" fillId="0" borderId="5" xfId="1" applyFont="1" applyBorder="1"/>
    <xf numFmtId="4" fontId="5" fillId="0" borderId="6" xfId="0" applyNumberFormat="1" applyFont="1" applyBorder="1"/>
    <xf numFmtId="0" fontId="6" fillId="4" borderId="4" xfId="0" applyFont="1" applyFill="1" applyBorder="1"/>
    <xf numFmtId="0" fontId="6" fillId="4" borderId="5" xfId="0" quotePrefix="1" applyFont="1" applyFill="1" applyBorder="1" applyAlignment="1">
      <alignment horizontal="center"/>
    </xf>
    <xf numFmtId="14" fontId="6" fillId="4" borderId="5" xfId="0" applyNumberFormat="1" applyFont="1" applyFill="1" applyBorder="1"/>
    <xf numFmtId="0" fontId="7" fillId="4" borderId="5" xfId="0" applyFont="1" applyFill="1" applyBorder="1"/>
    <xf numFmtId="4" fontId="5" fillId="4" borderId="5" xfId="0" applyNumberFormat="1" applyFont="1" applyFill="1" applyBorder="1"/>
    <xf numFmtId="4" fontId="5" fillId="4" borderId="6" xfId="0" applyNumberFormat="1" applyFont="1" applyFill="1" applyBorder="1"/>
    <xf numFmtId="4" fontId="5" fillId="0" borderId="5" xfId="1" applyNumberFormat="1" applyFont="1" applyFill="1" applyBorder="1"/>
    <xf numFmtId="4" fontId="5" fillId="2" borderId="5" xfId="1" applyNumberFormat="1" applyFont="1" applyFill="1" applyBorder="1"/>
    <xf numFmtId="43" fontId="5" fillId="0" borderId="5" xfId="1" applyFont="1" applyBorder="1"/>
    <xf numFmtId="0" fontId="6" fillId="0" borderId="5" xfId="0" applyFont="1" applyBorder="1" applyAlignment="1">
      <alignment horizontal="center"/>
    </xf>
    <xf numFmtId="0" fontId="6" fillId="0" borderId="5" xfId="0" applyFont="1" applyBorder="1"/>
    <xf numFmtId="0" fontId="6" fillId="4" borderId="5" xfId="0" applyFont="1" applyFill="1" applyBorder="1" applyAlignment="1">
      <alignment horizontal="center"/>
    </xf>
    <xf numFmtId="0" fontId="6" fillId="4" borderId="5" xfId="0" applyFont="1" applyFill="1" applyBorder="1"/>
    <xf numFmtId="2" fontId="5" fillId="0" borderId="5" xfId="1" applyNumberFormat="1" applyFont="1" applyFill="1" applyBorder="1"/>
    <xf numFmtId="0" fontId="6" fillId="0" borderId="4" xfId="0" applyFont="1" applyBorder="1" applyAlignment="1">
      <alignment vertical="center"/>
    </xf>
    <xf numFmtId="0" fontId="6" fillId="0" borderId="5" xfId="0" quotePrefix="1" applyFont="1" applyBorder="1" applyAlignment="1">
      <alignment horizontal="center" vertical="center"/>
    </xf>
    <xf numFmtId="14" fontId="6" fillId="0" borderId="5" xfId="0" applyNumberFormat="1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7" fillId="0" borderId="5" xfId="0" applyFont="1" applyBorder="1" applyAlignment="1">
      <alignment vertical="center" wrapText="1"/>
    </xf>
    <xf numFmtId="4" fontId="5" fillId="0" borderId="5" xfId="0" applyNumberFormat="1" applyFont="1" applyBorder="1" applyAlignment="1">
      <alignment vertical="center"/>
    </xf>
    <xf numFmtId="43" fontId="5" fillId="2" borderId="5" xfId="1" applyFont="1" applyFill="1" applyBorder="1" applyAlignment="1">
      <alignment vertical="center"/>
    </xf>
    <xf numFmtId="2" fontId="5" fillId="0" borderId="5" xfId="0" applyNumberFormat="1" applyFont="1" applyBorder="1" applyAlignment="1">
      <alignment vertical="center"/>
    </xf>
    <xf numFmtId="43" fontId="5" fillId="0" borderId="5" xfId="1" applyFont="1" applyFill="1" applyBorder="1" applyAlignment="1">
      <alignment vertical="center"/>
    </xf>
    <xf numFmtId="43" fontId="5" fillId="0" borderId="5" xfId="1" applyFont="1" applyFill="1" applyBorder="1" applyAlignment="1">
      <alignment horizontal="center"/>
    </xf>
    <xf numFmtId="14" fontId="9" fillId="0" borderId="5" xfId="0" applyNumberFormat="1" applyFont="1" applyBorder="1"/>
    <xf numFmtId="0" fontId="10" fillId="0" borderId="5" xfId="0" applyFont="1" applyBorder="1"/>
    <xf numFmtId="4" fontId="11" fillId="0" borderId="5" xfId="0" applyNumberFormat="1" applyFont="1" applyBorder="1"/>
    <xf numFmtId="0" fontId="3" fillId="0" borderId="5" xfId="0" applyFont="1" applyBorder="1"/>
    <xf numFmtId="2" fontId="5" fillId="0" borderId="5" xfId="0" applyNumberFormat="1" applyFont="1" applyBorder="1"/>
    <xf numFmtId="43" fontId="5" fillId="2" borderId="5" xfId="1" applyFont="1" applyFill="1" applyBorder="1"/>
    <xf numFmtId="0" fontId="7" fillId="0" borderId="5" xfId="0" quotePrefix="1" applyFont="1" applyBorder="1"/>
    <xf numFmtId="0" fontId="5" fillId="0" borderId="5" xfId="0" applyFont="1" applyBorder="1"/>
    <xf numFmtId="43" fontId="12" fillId="0" borderId="0" xfId="1" applyFont="1" applyBorder="1"/>
    <xf numFmtId="0" fontId="5" fillId="2" borderId="5" xfId="1" applyNumberFormat="1" applyFont="1" applyFill="1" applyBorder="1"/>
    <xf numFmtId="2" fontId="11" fillId="0" borderId="5" xfId="0" applyNumberFormat="1" applyFont="1" applyBorder="1"/>
    <xf numFmtId="0" fontId="9" fillId="0" borderId="4" xfId="0" applyFont="1" applyBorder="1"/>
    <xf numFmtId="43" fontId="5" fillId="0" borderId="4" xfId="1" applyFont="1" applyFill="1" applyBorder="1"/>
    <xf numFmtId="0" fontId="5" fillId="0" borderId="5" xfId="1" applyNumberFormat="1" applyFont="1" applyFill="1" applyBorder="1"/>
    <xf numFmtId="43" fontId="5" fillId="0" borderId="6" xfId="1" applyFont="1" applyFill="1" applyBorder="1"/>
    <xf numFmtId="43" fontId="5" fillId="4" borderId="7" xfId="1" applyFont="1" applyFill="1" applyBorder="1"/>
    <xf numFmtId="43" fontId="5" fillId="4" borderId="8" xfId="1" applyFont="1" applyFill="1" applyBorder="1"/>
    <xf numFmtId="43" fontId="5" fillId="4" borderId="9" xfId="1" applyFont="1" applyFill="1" applyBorder="1"/>
    <xf numFmtId="0" fontId="6" fillId="0" borderId="0" xfId="0" applyFont="1"/>
    <xf numFmtId="0" fontId="6" fillId="0" borderId="0" xfId="0" applyFont="1" applyAlignment="1">
      <alignment horizontal="center"/>
    </xf>
    <xf numFmtId="0" fontId="13" fillId="0" borderId="0" xfId="0" applyFont="1"/>
    <xf numFmtId="0" fontId="2" fillId="0" borderId="0" xfId="0" applyFont="1"/>
    <xf numFmtId="43" fontId="2" fillId="0" borderId="0" xfId="1" applyFont="1" applyAlignment="1"/>
    <xf numFmtId="0" fontId="6" fillId="0" borderId="0" xfId="0" applyFont="1" applyAlignment="1">
      <alignment horizontal="left"/>
    </xf>
    <xf numFmtId="43" fontId="2" fillId="0" borderId="0" xfId="1" applyFont="1"/>
    <xf numFmtId="43" fontId="6" fillId="0" borderId="0" xfId="1" applyFont="1"/>
    <xf numFmtId="0" fontId="5" fillId="0" borderId="0" xfId="0" applyFont="1"/>
    <xf numFmtId="0" fontId="2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104242</xdr:colOff>
      <xdr:row>2</xdr:row>
      <xdr:rowOff>76200</xdr:rowOff>
    </xdr:from>
    <xdr:to>
      <xdr:col>2</xdr:col>
      <xdr:colOff>551180</xdr:colOff>
      <xdr:row>7</xdr:row>
      <xdr:rowOff>59479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B3A5C6-955B-4ADE-9D9E-E88E6653CF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337" y="476250"/>
          <a:ext cx="4106443" cy="983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623A00-647E-4A2F-B3E8-F7DD05022C59}">
  <sheetPr>
    <pageSetUpPr fitToPage="1"/>
  </sheetPr>
  <dimension ref="A1:R148"/>
  <sheetViews>
    <sheetView tabSelected="1" zoomScale="90" zoomScaleNormal="90" zoomScaleSheetLayoutView="46" zoomScalePageLayoutView="90" workbookViewId="0">
      <pane ySplit="9" topLeftCell="A10" activePane="bottomLeft" state="frozen"/>
      <selection pane="bottomLeft" activeCell="A139" sqref="A139:G150"/>
    </sheetView>
  </sheetViews>
  <sheetFormatPr baseColWidth="10" defaultColWidth="11.44140625" defaultRowHeight="14.4"/>
  <cols>
    <col min="1" max="1" width="45.44140625" style="2" customWidth="1"/>
    <col min="2" max="2" width="7.88671875" style="2" bestFit="1" customWidth="1"/>
    <col min="3" max="3" width="13" style="2" customWidth="1"/>
    <col min="4" max="4" width="30.33203125" style="2" customWidth="1"/>
    <col min="5" max="5" width="22.6640625" style="2" customWidth="1"/>
    <col min="6" max="6" width="20" style="2" customWidth="1"/>
    <col min="7" max="7" width="18.33203125" style="2" customWidth="1"/>
    <col min="8" max="8" width="16.5546875" style="2" customWidth="1"/>
    <col min="9" max="9" width="15.88671875" style="2" customWidth="1"/>
    <col min="10" max="10" width="16" style="2" customWidth="1"/>
    <col min="11" max="11" width="15" style="2" customWidth="1"/>
    <col min="12" max="12" width="16.6640625" style="2" customWidth="1"/>
    <col min="13" max="13" width="19.6640625" style="2" customWidth="1"/>
    <col min="14" max="14" width="20.6640625" style="2" customWidth="1"/>
    <col min="15" max="16384" width="11.44140625" style="2"/>
  </cols>
  <sheetData>
    <row r="1" spans="1:14" ht="15.6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15.6">
      <c r="A2" s="73" t="s">
        <v>0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</row>
    <row r="3" spans="1:14" ht="15.6">
      <c r="A3" s="73" t="s">
        <v>1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</row>
    <row r="4" spans="1:14" ht="15.6">
      <c r="A4" s="74" t="s">
        <v>2</v>
      </c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</row>
    <row r="5" spans="1:14" ht="15.6">
      <c r="A5" s="74" t="s">
        <v>3</v>
      </c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</row>
    <row r="6" spans="1:14" ht="15.6">
      <c r="A6" s="74" t="s">
        <v>4</v>
      </c>
      <c r="B6" s="74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</row>
    <row r="7" spans="1:14" ht="15.6">
      <c r="A7" s="73" t="s">
        <v>5</v>
      </c>
      <c r="B7" s="73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</row>
    <row r="8" spans="1:14" ht="16.2" thickBot="1">
      <c r="A8" s="73" t="s">
        <v>6</v>
      </c>
      <c r="B8" s="73"/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</row>
    <row r="9" spans="1:14" ht="48.75" customHeight="1">
      <c r="A9" s="3" t="s">
        <v>7</v>
      </c>
      <c r="B9" s="4" t="s">
        <v>8</v>
      </c>
      <c r="C9" s="5" t="s">
        <v>9</v>
      </c>
      <c r="D9" s="4" t="s">
        <v>10</v>
      </c>
      <c r="E9" s="4" t="s">
        <v>11</v>
      </c>
      <c r="F9" s="5" t="s">
        <v>12</v>
      </c>
      <c r="G9" s="4" t="s">
        <v>13</v>
      </c>
      <c r="H9" s="4" t="s">
        <v>14</v>
      </c>
      <c r="I9" s="5" t="s">
        <v>15</v>
      </c>
      <c r="J9" s="5" t="s">
        <v>16</v>
      </c>
      <c r="K9" s="5" t="s">
        <v>17</v>
      </c>
      <c r="L9" s="5" t="s">
        <v>18</v>
      </c>
      <c r="M9" s="5" t="s">
        <v>19</v>
      </c>
      <c r="N9" s="6" t="s">
        <v>20</v>
      </c>
    </row>
    <row r="10" spans="1:14">
      <c r="A10" s="7" t="s">
        <v>21</v>
      </c>
      <c r="B10" s="8"/>
      <c r="C10" s="9"/>
      <c r="D10" s="9"/>
      <c r="E10" s="9"/>
      <c r="F10" s="9"/>
      <c r="G10" s="9"/>
      <c r="H10" s="9"/>
      <c r="I10" s="10"/>
      <c r="J10" s="9"/>
      <c r="K10" s="9"/>
      <c r="L10" s="9"/>
      <c r="M10" s="9"/>
      <c r="N10" s="11"/>
    </row>
    <row r="11" spans="1:14" ht="26.25" customHeight="1">
      <c r="A11" s="12" t="s">
        <v>22</v>
      </c>
      <c r="B11" s="13" t="s">
        <v>23</v>
      </c>
      <c r="C11" s="14">
        <v>44110</v>
      </c>
      <c r="D11" s="15" t="s">
        <v>24</v>
      </c>
      <c r="E11" s="16" t="s">
        <v>25</v>
      </c>
      <c r="F11" s="17">
        <v>650000</v>
      </c>
      <c r="G11" s="18">
        <v>-146325.24</v>
      </c>
      <c r="H11" s="17">
        <v>-12441.34</v>
      </c>
      <c r="I11" s="17">
        <v>-6589.14</v>
      </c>
      <c r="J11" s="19">
        <v>0</v>
      </c>
      <c r="K11" s="19">
        <v>0</v>
      </c>
      <c r="L11" s="20">
        <v>0</v>
      </c>
      <c r="M11" s="17">
        <f>SUM(G11:L11)</f>
        <v>-165355.72</v>
      </c>
      <c r="N11" s="21">
        <f>F11+M11</f>
        <v>484644.28</v>
      </c>
    </row>
    <row r="12" spans="1:14" ht="25.5" customHeight="1">
      <c r="A12" s="12" t="s">
        <v>26</v>
      </c>
      <c r="B12" s="13" t="s">
        <v>27</v>
      </c>
      <c r="C12" s="14">
        <v>44110</v>
      </c>
      <c r="D12" s="15" t="s">
        <v>28</v>
      </c>
      <c r="E12" s="16" t="s">
        <v>25</v>
      </c>
      <c r="F12" s="17">
        <v>420000</v>
      </c>
      <c r="G12" s="18">
        <v>-88922.07</v>
      </c>
      <c r="H12" s="17">
        <v>-12054</v>
      </c>
      <c r="I12" s="17">
        <v>-6589.14</v>
      </c>
      <c r="J12" s="19">
        <v>0</v>
      </c>
      <c r="K12" s="19">
        <v>0</v>
      </c>
      <c r="L12" s="19">
        <v>0</v>
      </c>
      <c r="M12" s="17">
        <f>SUM(G12:L12)</f>
        <v>-107565.21</v>
      </c>
      <c r="N12" s="21">
        <f>F12+M12</f>
        <v>312434.78999999998</v>
      </c>
    </row>
    <row r="13" spans="1:14" ht="20.100000000000001" customHeight="1">
      <c r="A13" s="12" t="s">
        <v>29</v>
      </c>
      <c r="B13" s="13" t="s">
        <v>27</v>
      </c>
      <c r="C13" s="14">
        <v>44123</v>
      </c>
      <c r="D13" s="15" t="s">
        <v>30</v>
      </c>
      <c r="E13" s="15" t="s">
        <v>31</v>
      </c>
      <c r="F13" s="17">
        <v>125000</v>
      </c>
      <c r="G13" s="18">
        <v>-17985.98</v>
      </c>
      <c r="H13" s="17">
        <v>-3587.5</v>
      </c>
      <c r="I13" s="17">
        <v>-3800</v>
      </c>
      <c r="J13" s="19">
        <v>0</v>
      </c>
      <c r="K13" s="19">
        <v>0</v>
      </c>
      <c r="L13" s="19">
        <v>0</v>
      </c>
      <c r="M13" s="17">
        <f>SUM(G13:L13)</f>
        <v>-25373.48</v>
      </c>
      <c r="N13" s="21">
        <f>F13+M13</f>
        <v>99626.52</v>
      </c>
    </row>
    <row r="14" spans="1:14" ht="20.100000000000001" customHeight="1">
      <c r="A14" s="12" t="s">
        <v>32</v>
      </c>
      <c r="B14" s="13"/>
      <c r="C14" s="14"/>
      <c r="D14" s="15"/>
      <c r="E14" s="15"/>
      <c r="F14" s="17">
        <f>SUM(F11:F13)</f>
        <v>1195000</v>
      </c>
      <c r="G14" s="17">
        <f>SUM(G11:G13)</f>
        <v>-253233.29</v>
      </c>
      <c r="H14" s="17">
        <f>SUM(H11:H13)</f>
        <v>-28082.84</v>
      </c>
      <c r="I14" s="17">
        <f>SUM(I11:I13)</f>
        <v>-16978.28</v>
      </c>
      <c r="J14" s="19">
        <v>0</v>
      </c>
      <c r="K14" s="19">
        <v>0</v>
      </c>
      <c r="L14" s="19">
        <f>SUM(L11:L13)</f>
        <v>0</v>
      </c>
      <c r="M14" s="17">
        <f>SUM(M11:M13)</f>
        <v>-298294.40999999997</v>
      </c>
      <c r="N14" s="21">
        <f>SUM(N11:N13)</f>
        <v>896705.59000000008</v>
      </c>
    </row>
    <row r="15" spans="1:14">
      <c r="A15" s="22" t="s">
        <v>33</v>
      </c>
      <c r="B15" s="23"/>
      <c r="C15" s="24"/>
      <c r="D15" s="25"/>
      <c r="E15" s="25"/>
      <c r="F15" s="26"/>
      <c r="G15" s="9"/>
      <c r="H15" s="9"/>
      <c r="I15" s="9"/>
      <c r="J15" s="9"/>
      <c r="K15" s="9"/>
      <c r="L15" s="9"/>
      <c r="M15" s="26"/>
      <c r="N15" s="27"/>
    </row>
    <row r="16" spans="1:14" ht="20.100000000000001" customHeight="1">
      <c r="A16" s="12" t="s">
        <v>34</v>
      </c>
      <c r="B16" s="13" t="s">
        <v>27</v>
      </c>
      <c r="C16" s="14">
        <v>44075</v>
      </c>
      <c r="D16" s="15" t="s">
        <v>35</v>
      </c>
      <c r="E16" s="15" t="s">
        <v>31</v>
      </c>
      <c r="F16" s="17">
        <v>400000</v>
      </c>
      <c r="G16" s="18">
        <v>-84065.57</v>
      </c>
      <c r="H16" s="17">
        <v>-11480</v>
      </c>
      <c r="I16" s="17">
        <v>-6589.14</v>
      </c>
      <c r="J16" s="19">
        <v>0</v>
      </c>
      <c r="K16" s="19">
        <v>0</v>
      </c>
      <c r="L16" s="19">
        <v>0</v>
      </c>
      <c r="M16" s="17">
        <f>SUM(G16:L16)</f>
        <v>-102134.71</v>
      </c>
      <c r="N16" s="21">
        <f t="shared" ref="N16:N23" si="0">F16+M16</f>
        <v>297865.28999999998</v>
      </c>
    </row>
    <row r="17" spans="1:17" ht="20.100000000000001" customHeight="1">
      <c r="A17" s="12" t="s">
        <v>36</v>
      </c>
      <c r="B17" s="13" t="s">
        <v>23</v>
      </c>
      <c r="C17" s="14">
        <v>44088</v>
      </c>
      <c r="D17" s="15" t="s">
        <v>37</v>
      </c>
      <c r="E17" s="15" t="s">
        <v>31</v>
      </c>
      <c r="F17" s="17">
        <v>240000</v>
      </c>
      <c r="G17" s="18">
        <v>-44784.71</v>
      </c>
      <c r="H17" s="17">
        <v>-6888</v>
      </c>
      <c r="I17" s="17">
        <v>-6589.14</v>
      </c>
      <c r="J17" s="28">
        <v>-1715.46</v>
      </c>
      <c r="K17" s="19">
        <v>0</v>
      </c>
      <c r="L17" s="19">
        <v>0</v>
      </c>
      <c r="M17" s="17">
        <f t="shared" ref="M17:M22" si="1">SUM(G17:L17)</f>
        <v>-59977.31</v>
      </c>
      <c r="N17" s="21">
        <f t="shared" si="0"/>
        <v>180022.69</v>
      </c>
    </row>
    <row r="18" spans="1:17" ht="20.100000000000001" customHeight="1">
      <c r="A18" s="12" t="s">
        <v>38</v>
      </c>
      <c r="B18" s="13" t="s">
        <v>27</v>
      </c>
      <c r="C18" s="14">
        <v>45336</v>
      </c>
      <c r="D18" s="15" t="s">
        <v>30</v>
      </c>
      <c r="E18" s="15" t="s">
        <v>31</v>
      </c>
      <c r="F18" s="17">
        <v>115000</v>
      </c>
      <c r="G18" s="18">
        <v>-15633.73</v>
      </c>
      <c r="H18" s="17">
        <v>-3300.5</v>
      </c>
      <c r="I18" s="17">
        <v>-3496</v>
      </c>
      <c r="J18" s="19">
        <v>0</v>
      </c>
      <c r="K18" s="19">
        <v>0</v>
      </c>
      <c r="L18" s="19">
        <v>0</v>
      </c>
      <c r="M18" s="17">
        <f t="shared" si="1"/>
        <v>-22430.23</v>
      </c>
      <c r="N18" s="21">
        <f t="shared" si="0"/>
        <v>92569.77</v>
      </c>
    </row>
    <row r="19" spans="1:17" ht="20.100000000000001" customHeight="1">
      <c r="A19" s="12" t="s">
        <v>39</v>
      </c>
      <c r="B19" s="13" t="s">
        <v>27</v>
      </c>
      <c r="C19" s="14">
        <v>39995</v>
      </c>
      <c r="D19" s="15" t="s">
        <v>30</v>
      </c>
      <c r="E19" s="15" t="s">
        <v>31</v>
      </c>
      <c r="F19" s="17">
        <v>115000</v>
      </c>
      <c r="G19" s="18">
        <v>-15204.87</v>
      </c>
      <c r="H19" s="17">
        <v>-3300.5</v>
      </c>
      <c r="I19" s="17">
        <v>-3496</v>
      </c>
      <c r="J19" s="28">
        <v>-1715.46</v>
      </c>
      <c r="K19" s="19">
        <v>0</v>
      </c>
      <c r="L19" s="19">
        <v>0</v>
      </c>
      <c r="M19" s="17">
        <f t="shared" si="1"/>
        <v>-23716.83</v>
      </c>
      <c r="N19" s="21">
        <f t="shared" si="0"/>
        <v>91283.17</v>
      </c>
    </row>
    <row r="20" spans="1:17" ht="20.100000000000001" customHeight="1">
      <c r="A20" s="12" t="s">
        <v>40</v>
      </c>
      <c r="B20" s="13" t="s">
        <v>27</v>
      </c>
      <c r="C20" s="14">
        <v>40603</v>
      </c>
      <c r="D20" s="15" t="s">
        <v>30</v>
      </c>
      <c r="E20" s="15" t="s">
        <v>31</v>
      </c>
      <c r="F20" s="17">
        <v>105000</v>
      </c>
      <c r="G20" s="18">
        <v>-13281.48</v>
      </c>
      <c r="H20" s="17">
        <v>-3013.5</v>
      </c>
      <c r="I20" s="17">
        <v>-3192</v>
      </c>
      <c r="J20" s="19">
        <v>0</v>
      </c>
      <c r="K20" s="19">
        <v>0</v>
      </c>
      <c r="L20" s="19">
        <v>0</v>
      </c>
      <c r="M20" s="17">
        <f t="shared" si="1"/>
        <v>-19486.98</v>
      </c>
      <c r="N20" s="21">
        <f t="shared" si="0"/>
        <v>85513.02</v>
      </c>
    </row>
    <row r="21" spans="1:17" ht="24" customHeight="1">
      <c r="A21" s="12" t="s">
        <v>41</v>
      </c>
      <c r="B21" s="13" t="s">
        <v>27</v>
      </c>
      <c r="C21" s="14">
        <v>44470</v>
      </c>
      <c r="D21" s="15" t="s">
        <v>42</v>
      </c>
      <c r="E21" s="16" t="s">
        <v>31</v>
      </c>
      <c r="F21" s="17">
        <v>60000</v>
      </c>
      <c r="G21" s="29">
        <v>-2800.49</v>
      </c>
      <c r="H21" s="17">
        <v>-1722</v>
      </c>
      <c r="I21" s="17">
        <v>-1824</v>
      </c>
      <c r="J21" s="28">
        <v>-3430.92</v>
      </c>
      <c r="K21" s="19">
        <v>0</v>
      </c>
      <c r="L21" s="19">
        <v>0</v>
      </c>
      <c r="M21" s="17">
        <f t="shared" si="1"/>
        <v>-9777.41</v>
      </c>
      <c r="N21" s="21">
        <f t="shared" si="0"/>
        <v>50222.59</v>
      </c>
      <c r="Q21" s="2" t="s">
        <v>7</v>
      </c>
    </row>
    <row r="22" spans="1:17" ht="19.5" customHeight="1">
      <c r="A22" s="12" t="s">
        <v>43</v>
      </c>
      <c r="B22" s="13" t="s">
        <v>27</v>
      </c>
      <c r="C22" s="14">
        <v>38231</v>
      </c>
      <c r="D22" s="15" t="s">
        <v>44</v>
      </c>
      <c r="E22" s="15" t="s">
        <v>31</v>
      </c>
      <c r="F22" s="17">
        <v>55000</v>
      </c>
      <c r="G22" s="18">
        <v>-2559.6799999999998</v>
      </c>
      <c r="H22" s="17">
        <v>-1578.5</v>
      </c>
      <c r="I22" s="17">
        <v>-1672</v>
      </c>
      <c r="J22" s="19">
        <v>0</v>
      </c>
      <c r="K22" s="19">
        <v>0</v>
      </c>
      <c r="L22" s="30">
        <v>0</v>
      </c>
      <c r="M22" s="17">
        <f t="shared" si="1"/>
        <v>-5810.18</v>
      </c>
      <c r="N22" s="21">
        <f t="shared" si="0"/>
        <v>49189.82</v>
      </c>
    </row>
    <row r="23" spans="1:17" ht="20.100000000000001" customHeight="1">
      <c r="A23" s="12" t="s">
        <v>32</v>
      </c>
      <c r="B23" s="31"/>
      <c r="C23" s="32"/>
      <c r="D23" s="15"/>
      <c r="E23" s="15"/>
      <c r="F23" s="17">
        <f>SUM(F16:F22)</f>
        <v>1090000</v>
      </c>
      <c r="G23" s="17">
        <f>SUM(G16:G22)</f>
        <v>-178330.53</v>
      </c>
      <c r="H23" s="17">
        <f>SUM(H16:H22)</f>
        <v>-31283</v>
      </c>
      <c r="I23" s="17">
        <f>SUM(I16:I22)</f>
        <v>-26858.28</v>
      </c>
      <c r="J23" s="28">
        <f>SUM(J16:J22)</f>
        <v>-6861.84</v>
      </c>
      <c r="K23" s="19">
        <v>0</v>
      </c>
      <c r="L23" s="19">
        <v>0</v>
      </c>
      <c r="M23" s="17">
        <f>SUM(M16:M22)</f>
        <v>-243333.65000000002</v>
      </c>
      <c r="N23" s="21">
        <f t="shared" si="0"/>
        <v>846666.35</v>
      </c>
    </row>
    <row r="24" spans="1:17">
      <c r="A24" s="22" t="s">
        <v>45</v>
      </c>
      <c r="B24" s="33"/>
      <c r="C24" s="34"/>
      <c r="D24" s="25"/>
      <c r="E24" s="25"/>
      <c r="F24" s="9"/>
      <c r="G24" s="9"/>
      <c r="H24" s="9"/>
      <c r="I24" s="9"/>
      <c r="J24" s="9"/>
      <c r="K24" s="9"/>
      <c r="L24" s="9"/>
      <c r="M24" s="9"/>
      <c r="N24" s="11"/>
    </row>
    <row r="25" spans="1:17" ht="20.100000000000001" customHeight="1">
      <c r="A25" s="12" t="s">
        <v>46</v>
      </c>
      <c r="B25" s="13" t="s">
        <v>23</v>
      </c>
      <c r="C25" s="14">
        <v>41153</v>
      </c>
      <c r="D25" s="15" t="s">
        <v>47</v>
      </c>
      <c r="E25" s="15" t="s">
        <v>31</v>
      </c>
      <c r="F25" s="17">
        <v>400000</v>
      </c>
      <c r="G25" s="18">
        <v>-84065.57</v>
      </c>
      <c r="H25" s="17">
        <v>-11480</v>
      </c>
      <c r="I25" s="17">
        <v>-6589.14</v>
      </c>
      <c r="J25" s="19">
        <v>0</v>
      </c>
      <c r="K25" s="17"/>
      <c r="L25" s="30">
        <v>0</v>
      </c>
      <c r="M25" s="17">
        <f>SUM(G25:L25)</f>
        <v>-102134.71</v>
      </c>
      <c r="N25" s="21">
        <f>F25+M25</f>
        <v>297865.28999999998</v>
      </c>
    </row>
    <row r="26" spans="1:17" ht="20.100000000000001" customHeight="1">
      <c r="A26" s="12" t="s">
        <v>48</v>
      </c>
      <c r="B26" s="13" t="s">
        <v>23</v>
      </c>
      <c r="C26" s="14">
        <v>40087</v>
      </c>
      <c r="D26" s="15" t="s">
        <v>49</v>
      </c>
      <c r="E26" s="15" t="s">
        <v>31</v>
      </c>
      <c r="F26" s="17">
        <v>190000</v>
      </c>
      <c r="G26" s="18">
        <v>-32846.74</v>
      </c>
      <c r="H26" s="17">
        <v>-5453</v>
      </c>
      <c r="I26" s="17">
        <v>-5776</v>
      </c>
      <c r="J26" s="17">
        <v>-1715.46</v>
      </c>
      <c r="K26" s="19">
        <v>0</v>
      </c>
      <c r="L26" s="30">
        <v>0</v>
      </c>
      <c r="M26" s="17">
        <f>SUM(G26:L26)</f>
        <v>-45791.199999999997</v>
      </c>
      <c r="N26" s="21">
        <f>F26+M26</f>
        <v>144208.79999999999</v>
      </c>
    </row>
    <row r="27" spans="1:17" ht="20.100000000000001" customHeight="1">
      <c r="A27" s="12" t="s">
        <v>50</v>
      </c>
      <c r="B27" s="13" t="s">
        <v>27</v>
      </c>
      <c r="C27" s="14">
        <v>41334</v>
      </c>
      <c r="D27" s="15" t="s">
        <v>51</v>
      </c>
      <c r="E27" s="15" t="s">
        <v>31</v>
      </c>
      <c r="F27" s="17">
        <v>127000</v>
      </c>
      <c r="G27" s="18">
        <v>-18456.43</v>
      </c>
      <c r="H27" s="17">
        <v>-3644.9</v>
      </c>
      <c r="I27" s="17">
        <v>-3860.8</v>
      </c>
      <c r="J27" s="30">
        <v>0</v>
      </c>
      <c r="K27" s="19">
        <v>0</v>
      </c>
      <c r="L27" s="30">
        <v>0</v>
      </c>
      <c r="M27" s="17">
        <f>SUM(G27:L27)</f>
        <v>-25962.13</v>
      </c>
      <c r="N27" s="21">
        <f>F27+M27</f>
        <v>101037.87</v>
      </c>
    </row>
    <row r="28" spans="1:17" ht="20.100000000000001" customHeight="1">
      <c r="A28" s="12" t="s">
        <v>32</v>
      </c>
      <c r="B28" s="31"/>
      <c r="C28" s="32"/>
      <c r="D28" s="15"/>
      <c r="E28" s="15"/>
      <c r="F28" s="17">
        <f>SUM(F25:F27)</f>
        <v>717000</v>
      </c>
      <c r="G28" s="17">
        <f>SUM(G25:G27)</f>
        <v>-135368.74</v>
      </c>
      <c r="H28" s="17">
        <f>SUM(H25:H27)</f>
        <v>-20577.900000000001</v>
      </c>
      <c r="I28" s="17">
        <f>SUM(I25:I27)</f>
        <v>-16225.939999999999</v>
      </c>
      <c r="J28" s="35">
        <f>SUM(J25:J27)</f>
        <v>-1715.46</v>
      </c>
      <c r="K28" s="19">
        <v>0</v>
      </c>
      <c r="L28" s="19">
        <v>0</v>
      </c>
      <c r="M28" s="17">
        <f>SUM(M25:M27)</f>
        <v>-173888.04</v>
      </c>
      <c r="N28" s="21">
        <f>F28+M28</f>
        <v>543111.96</v>
      </c>
    </row>
    <row r="29" spans="1:17">
      <c r="A29" s="22" t="s">
        <v>52</v>
      </c>
      <c r="B29" s="33"/>
      <c r="C29" s="34"/>
      <c r="D29" s="25"/>
      <c r="E29" s="25"/>
      <c r="F29" s="9"/>
      <c r="G29" s="9"/>
      <c r="H29" s="9"/>
      <c r="I29" s="9"/>
      <c r="J29" s="9"/>
      <c r="K29" s="9"/>
      <c r="L29" s="9"/>
      <c r="M29" s="9"/>
      <c r="N29" s="11"/>
    </row>
    <row r="30" spans="1:17" ht="20.100000000000001" customHeight="1">
      <c r="A30" s="12" t="s">
        <v>53</v>
      </c>
      <c r="B30" s="13" t="s">
        <v>23</v>
      </c>
      <c r="C30" s="14">
        <v>44459</v>
      </c>
      <c r="D30" s="15" t="s">
        <v>54</v>
      </c>
      <c r="E30" s="15" t="s">
        <v>31</v>
      </c>
      <c r="F30" s="17">
        <v>100000</v>
      </c>
      <c r="G30" s="18">
        <v>-12105.36</v>
      </c>
      <c r="H30" s="17">
        <v>-2870</v>
      </c>
      <c r="I30" s="17">
        <v>-3040</v>
      </c>
      <c r="J30" s="19">
        <v>0</v>
      </c>
      <c r="K30" s="19">
        <v>0</v>
      </c>
      <c r="L30" s="30">
        <v>0</v>
      </c>
      <c r="M30" s="17">
        <f>SUM(G30:L30)</f>
        <v>-18015.36</v>
      </c>
      <c r="N30" s="21">
        <f>F30+M30</f>
        <v>81984.639999999999</v>
      </c>
    </row>
    <row r="31" spans="1:17" ht="20.100000000000001" customHeight="1">
      <c r="A31" s="12" t="s">
        <v>55</v>
      </c>
      <c r="B31" s="13" t="s">
        <v>23</v>
      </c>
      <c r="C31" s="14">
        <v>39845</v>
      </c>
      <c r="D31" s="15" t="s">
        <v>56</v>
      </c>
      <c r="E31" s="15" t="s">
        <v>31</v>
      </c>
      <c r="F31" s="17">
        <v>88000</v>
      </c>
      <c r="G31" s="18">
        <v>-8853.7900000000009</v>
      </c>
      <c r="H31" s="17">
        <v>-2525.6</v>
      </c>
      <c r="I31" s="17">
        <v>-2675.2</v>
      </c>
      <c r="J31" s="17">
        <v>-1715.46</v>
      </c>
      <c r="K31" s="19">
        <v>0</v>
      </c>
      <c r="L31" s="30">
        <v>0</v>
      </c>
      <c r="M31" s="17">
        <f>SUM(G31:L31)</f>
        <v>-15770.05</v>
      </c>
      <c r="N31" s="21">
        <f>F31+M31</f>
        <v>72229.95</v>
      </c>
    </row>
    <row r="32" spans="1:17" ht="20.100000000000001" customHeight="1">
      <c r="A32" s="12" t="s">
        <v>32</v>
      </c>
      <c r="B32" s="31"/>
      <c r="C32" s="32"/>
      <c r="D32" s="15"/>
      <c r="E32" s="15"/>
      <c r="F32" s="17">
        <f t="shared" ref="F32:K32" si="2">SUM(F30:F31)</f>
        <v>188000</v>
      </c>
      <c r="G32" s="17">
        <f t="shared" si="2"/>
        <v>-20959.150000000001</v>
      </c>
      <c r="H32" s="17">
        <f t="shared" si="2"/>
        <v>-5395.6</v>
      </c>
      <c r="I32" s="17">
        <f t="shared" si="2"/>
        <v>-5715.2</v>
      </c>
      <c r="J32" s="17">
        <f t="shared" si="2"/>
        <v>-1715.46</v>
      </c>
      <c r="K32" s="19">
        <f t="shared" si="2"/>
        <v>0</v>
      </c>
      <c r="L32" s="19">
        <v>0</v>
      </c>
      <c r="M32" s="17">
        <f>SUM(M30:M31)</f>
        <v>-33785.410000000003</v>
      </c>
      <c r="N32" s="21">
        <f>SUM(N30:N31)</f>
        <v>154214.59</v>
      </c>
    </row>
    <row r="33" spans="1:14" ht="20.100000000000001" customHeight="1">
      <c r="A33" s="22" t="s">
        <v>57</v>
      </c>
      <c r="B33" s="33"/>
      <c r="C33" s="34"/>
      <c r="D33" s="25"/>
      <c r="E33" s="25"/>
      <c r="F33" s="9"/>
      <c r="G33" s="9"/>
      <c r="H33" s="9"/>
      <c r="I33" s="9"/>
      <c r="J33" s="9"/>
      <c r="K33" s="9"/>
      <c r="L33" s="9"/>
      <c r="M33" s="9"/>
      <c r="N33" s="11"/>
    </row>
    <row r="34" spans="1:14">
      <c r="A34" s="12" t="s">
        <v>58</v>
      </c>
      <c r="B34" s="13" t="s">
        <v>23</v>
      </c>
      <c r="C34" s="14">
        <v>36017</v>
      </c>
      <c r="D34" s="15" t="s">
        <v>37</v>
      </c>
      <c r="E34" s="15" t="s">
        <v>31</v>
      </c>
      <c r="F34" s="17">
        <v>400000</v>
      </c>
      <c r="G34" s="18">
        <v>-83636.710000000006</v>
      </c>
      <c r="H34" s="17">
        <v>-11480</v>
      </c>
      <c r="I34" s="17">
        <v>-6589.14</v>
      </c>
      <c r="J34" s="17">
        <v>-1715.46</v>
      </c>
      <c r="K34" s="19">
        <v>0</v>
      </c>
      <c r="L34" s="19">
        <v>0</v>
      </c>
      <c r="M34" s="17">
        <f t="shared" ref="M34:M39" si="3">SUM(G34:L34)</f>
        <v>-103421.31000000001</v>
      </c>
      <c r="N34" s="21">
        <f t="shared" ref="N34:N39" si="4">F34+M34</f>
        <v>296578.69</v>
      </c>
    </row>
    <row r="35" spans="1:14" ht="20.100000000000001" customHeight="1">
      <c r="A35" s="12" t="s">
        <v>59</v>
      </c>
      <c r="B35" s="13" t="s">
        <v>27</v>
      </c>
      <c r="C35" s="14">
        <v>44136</v>
      </c>
      <c r="D35" s="15" t="s">
        <v>60</v>
      </c>
      <c r="E35" s="15" t="s">
        <v>31</v>
      </c>
      <c r="F35" s="17">
        <v>220000</v>
      </c>
      <c r="G35" s="18">
        <v>-40357.07</v>
      </c>
      <c r="H35" s="17">
        <v>-6314</v>
      </c>
      <c r="I35" s="17">
        <v>-6589.14</v>
      </c>
      <c r="J35" s="19">
        <v>0</v>
      </c>
      <c r="K35" s="19">
        <v>0</v>
      </c>
      <c r="L35" s="19">
        <v>0</v>
      </c>
      <c r="M35" s="17">
        <f t="shared" si="3"/>
        <v>-53260.21</v>
      </c>
      <c r="N35" s="21">
        <f t="shared" si="4"/>
        <v>166739.79</v>
      </c>
    </row>
    <row r="36" spans="1:14" ht="20.100000000000001" customHeight="1">
      <c r="A36" s="12" t="s">
        <v>61</v>
      </c>
      <c r="B36" s="13" t="s">
        <v>23</v>
      </c>
      <c r="C36" s="14">
        <v>38272</v>
      </c>
      <c r="D36" s="15" t="s">
        <v>60</v>
      </c>
      <c r="E36" s="15" t="s">
        <v>31</v>
      </c>
      <c r="F36" s="17">
        <v>185000</v>
      </c>
      <c r="G36" s="18">
        <v>-31670.62</v>
      </c>
      <c r="H36" s="17">
        <v>-5309.5</v>
      </c>
      <c r="I36" s="17">
        <v>-5624</v>
      </c>
      <c r="J36" s="17">
        <v>-1715.46</v>
      </c>
      <c r="K36" s="19">
        <v>0</v>
      </c>
      <c r="L36" s="19">
        <v>0</v>
      </c>
      <c r="M36" s="17">
        <f t="shared" si="3"/>
        <v>-44319.579999999994</v>
      </c>
      <c r="N36" s="21">
        <f t="shared" si="4"/>
        <v>140680.42000000001</v>
      </c>
    </row>
    <row r="37" spans="1:14" ht="20.100000000000001" customHeight="1">
      <c r="A37" s="12" t="s">
        <v>62</v>
      </c>
      <c r="B37" s="13" t="s">
        <v>27</v>
      </c>
      <c r="C37" s="14">
        <v>45397</v>
      </c>
      <c r="D37" s="15" t="s">
        <v>63</v>
      </c>
      <c r="E37" s="15" t="s">
        <v>31</v>
      </c>
      <c r="F37" s="17">
        <v>100000</v>
      </c>
      <c r="G37" s="18">
        <v>-12105.36</v>
      </c>
      <c r="H37" s="17">
        <v>-2870</v>
      </c>
      <c r="I37" s="17">
        <v>-3040</v>
      </c>
      <c r="J37" s="19">
        <v>0</v>
      </c>
      <c r="K37" s="19">
        <v>0</v>
      </c>
      <c r="L37" s="19">
        <v>0</v>
      </c>
      <c r="M37" s="17">
        <f t="shared" si="3"/>
        <v>-18015.36</v>
      </c>
      <c r="N37" s="21">
        <f t="shared" si="4"/>
        <v>81984.639999999999</v>
      </c>
    </row>
    <row r="38" spans="1:14" ht="20.100000000000001" customHeight="1">
      <c r="A38" s="12" t="s">
        <v>64</v>
      </c>
      <c r="B38" s="13" t="s">
        <v>27</v>
      </c>
      <c r="C38" s="14">
        <v>45809</v>
      </c>
      <c r="D38" s="15" t="s">
        <v>65</v>
      </c>
      <c r="E38" s="15" t="s">
        <v>31</v>
      </c>
      <c r="F38" s="17">
        <v>80000</v>
      </c>
      <c r="G38" s="18">
        <v>-6971.99</v>
      </c>
      <c r="H38" s="17">
        <v>-2296</v>
      </c>
      <c r="I38" s="17">
        <v>-2432</v>
      </c>
      <c r="J38" s="17">
        <v>-1715.46</v>
      </c>
      <c r="K38" s="19">
        <v>0</v>
      </c>
      <c r="L38" s="19">
        <v>0</v>
      </c>
      <c r="M38" s="17">
        <f t="shared" si="3"/>
        <v>-13415.45</v>
      </c>
      <c r="N38" s="21">
        <f t="shared" si="4"/>
        <v>66584.55</v>
      </c>
    </row>
    <row r="39" spans="1:14" ht="23.4" customHeight="1">
      <c r="A39" s="36" t="s">
        <v>66</v>
      </c>
      <c r="B39" s="37" t="s">
        <v>23</v>
      </c>
      <c r="C39" s="38">
        <v>43252</v>
      </c>
      <c r="D39" s="39" t="s">
        <v>67</v>
      </c>
      <c r="E39" s="40" t="s">
        <v>68</v>
      </c>
      <c r="F39" s="41">
        <v>32500</v>
      </c>
      <c r="G39" s="42">
        <v>0</v>
      </c>
      <c r="H39" s="43">
        <v>-932.75</v>
      </c>
      <c r="I39" s="43">
        <v>-988</v>
      </c>
      <c r="J39" s="44">
        <v>0</v>
      </c>
      <c r="K39" s="44">
        <v>0</v>
      </c>
      <c r="L39" s="44">
        <v>0</v>
      </c>
      <c r="M39" s="17">
        <f t="shared" si="3"/>
        <v>-1920.75</v>
      </c>
      <c r="N39" s="21">
        <f t="shared" si="4"/>
        <v>30579.25</v>
      </c>
    </row>
    <row r="40" spans="1:14" ht="20.100000000000001" customHeight="1">
      <c r="A40" s="12" t="s">
        <v>32</v>
      </c>
      <c r="B40" s="31"/>
      <c r="C40" s="32"/>
      <c r="D40" s="15"/>
      <c r="E40" s="15"/>
      <c r="F40" s="17">
        <f>SUM(F34:F39)</f>
        <v>1017500</v>
      </c>
      <c r="G40" s="17">
        <f>SUM(G34:G39)</f>
        <v>-174741.75</v>
      </c>
      <c r="H40" s="17">
        <f>SUM(H34:H39)</f>
        <v>-29202.25</v>
      </c>
      <c r="I40" s="17">
        <f>SUM(I34:I39)</f>
        <v>-25262.28</v>
      </c>
      <c r="J40" s="17">
        <f>SUM(J34:J39)</f>
        <v>-5146.38</v>
      </c>
      <c r="K40" s="19">
        <v>0</v>
      </c>
      <c r="L40" s="44">
        <v>0</v>
      </c>
      <c r="M40" s="17">
        <f>SUM(M34:M39)</f>
        <v>-234352.66000000003</v>
      </c>
      <c r="N40" s="21">
        <f>SUM(N34:N39)</f>
        <v>783147.34000000008</v>
      </c>
    </row>
    <row r="41" spans="1:14" ht="20.100000000000001" customHeight="1">
      <c r="A41" s="22" t="s">
        <v>5</v>
      </c>
      <c r="B41" s="33"/>
      <c r="C41" s="34"/>
      <c r="D41" s="25"/>
      <c r="E41" s="25"/>
      <c r="F41" s="9"/>
      <c r="G41" s="9"/>
      <c r="H41" s="9"/>
      <c r="I41" s="9"/>
      <c r="J41" s="9"/>
      <c r="K41" s="9"/>
      <c r="L41" s="9"/>
      <c r="M41" s="9"/>
      <c r="N41" s="11"/>
    </row>
    <row r="42" spans="1:14">
      <c r="A42" s="12" t="s">
        <v>69</v>
      </c>
      <c r="B42" s="13" t="s">
        <v>27</v>
      </c>
      <c r="C42" s="14">
        <v>44136</v>
      </c>
      <c r="D42" s="15" t="s">
        <v>70</v>
      </c>
      <c r="E42" s="15" t="s">
        <v>31</v>
      </c>
      <c r="F42" s="17">
        <v>240000</v>
      </c>
      <c r="G42" s="18">
        <v>-44784.71</v>
      </c>
      <c r="H42" s="17">
        <v>-6888</v>
      </c>
      <c r="I42" s="17">
        <v>-6589.14</v>
      </c>
      <c r="J42" s="17">
        <v>-1715.46</v>
      </c>
      <c r="K42" s="19">
        <v>0</v>
      </c>
      <c r="L42" s="19">
        <v>0</v>
      </c>
      <c r="M42" s="17">
        <f>SUM(G42:L42)</f>
        <v>-59977.31</v>
      </c>
      <c r="N42" s="21">
        <f>F42+M42</f>
        <v>180022.69</v>
      </c>
    </row>
    <row r="43" spans="1:14" ht="20.100000000000001" customHeight="1">
      <c r="A43" s="12" t="s">
        <v>71</v>
      </c>
      <c r="B43" s="13" t="s">
        <v>23</v>
      </c>
      <c r="C43" s="14">
        <v>44166</v>
      </c>
      <c r="D43" s="15" t="s">
        <v>72</v>
      </c>
      <c r="E43" s="15" t="s">
        <v>31</v>
      </c>
      <c r="F43" s="17">
        <v>95000</v>
      </c>
      <c r="G43" s="18">
        <v>-10500.37</v>
      </c>
      <c r="H43" s="17">
        <v>-2726.5</v>
      </c>
      <c r="I43" s="17">
        <v>-2888</v>
      </c>
      <c r="J43" s="17">
        <v>-1715.46</v>
      </c>
      <c r="K43" s="19">
        <v>0</v>
      </c>
      <c r="L43" s="19">
        <v>0</v>
      </c>
      <c r="M43" s="17">
        <f>SUM(G43:L43)</f>
        <v>-17830.330000000002</v>
      </c>
      <c r="N43" s="21">
        <f>F43+M43</f>
        <v>77169.67</v>
      </c>
    </row>
    <row r="44" spans="1:14" ht="20.100000000000001" customHeight="1">
      <c r="A44" s="12" t="s">
        <v>73</v>
      </c>
      <c r="B44" s="13" t="s">
        <v>27</v>
      </c>
      <c r="C44" s="14">
        <v>41275</v>
      </c>
      <c r="D44" s="15" t="s">
        <v>30</v>
      </c>
      <c r="E44" s="15" t="s">
        <v>31</v>
      </c>
      <c r="F44" s="17">
        <v>95000</v>
      </c>
      <c r="G44" s="18">
        <v>-10929.23</v>
      </c>
      <c r="H44" s="17">
        <v>-2726.5</v>
      </c>
      <c r="I44" s="17">
        <v>-2888</v>
      </c>
      <c r="J44" s="19">
        <v>0</v>
      </c>
      <c r="K44" s="19">
        <v>0</v>
      </c>
      <c r="L44" s="19">
        <v>0</v>
      </c>
      <c r="M44" s="17">
        <f>SUM(G44:L44)</f>
        <v>-16543.73</v>
      </c>
      <c r="N44" s="21">
        <f>F44+M44</f>
        <v>78456.27</v>
      </c>
    </row>
    <row r="45" spans="1:14" ht="20.100000000000001" customHeight="1">
      <c r="A45" s="12" t="s">
        <v>74</v>
      </c>
      <c r="B45" s="13" t="s">
        <v>27</v>
      </c>
      <c r="C45" s="14">
        <v>42248</v>
      </c>
      <c r="D45" s="15" t="s">
        <v>75</v>
      </c>
      <c r="E45" s="15" t="s">
        <v>31</v>
      </c>
      <c r="F45" s="17">
        <v>55000</v>
      </c>
      <c r="G45" s="18">
        <v>-2559.6799999999998</v>
      </c>
      <c r="H45" s="17">
        <v>-1578.5</v>
      </c>
      <c r="I45" s="17">
        <v>-1672</v>
      </c>
      <c r="J45" s="19">
        <v>0</v>
      </c>
      <c r="K45" s="19">
        <v>0</v>
      </c>
      <c r="L45" s="30">
        <v>0</v>
      </c>
      <c r="M45" s="17">
        <f>SUM(G45:L45)</f>
        <v>-5810.18</v>
      </c>
      <c r="N45" s="21">
        <f>F45+M45</f>
        <v>49189.82</v>
      </c>
    </row>
    <row r="46" spans="1:14" ht="20.100000000000001" customHeight="1">
      <c r="A46" s="12" t="s">
        <v>32</v>
      </c>
      <c r="B46" s="13"/>
      <c r="C46" s="14"/>
      <c r="D46" s="15"/>
      <c r="E46" s="15"/>
      <c r="F46" s="17">
        <f>SUM(F42:F45)</f>
        <v>485000</v>
      </c>
      <c r="G46" s="17">
        <f>SUM(G42:G45)</f>
        <v>-68773.989999999991</v>
      </c>
      <c r="H46" s="17">
        <f>SUM(H42:H45)</f>
        <v>-13919.5</v>
      </c>
      <c r="I46" s="17">
        <f>SUM(I42:I45)</f>
        <v>-14037.14</v>
      </c>
      <c r="J46" s="17">
        <f>SUM(J42:J45)</f>
        <v>-3430.92</v>
      </c>
      <c r="K46" s="19">
        <v>0</v>
      </c>
      <c r="L46" s="19">
        <v>0</v>
      </c>
      <c r="M46" s="17">
        <f>SUM(M42:M45)</f>
        <v>-100161.54999999999</v>
      </c>
      <c r="N46" s="21">
        <f>SUM(N42:N45)</f>
        <v>384838.45</v>
      </c>
    </row>
    <row r="47" spans="1:14" ht="20.100000000000001" customHeight="1">
      <c r="A47" s="22" t="s">
        <v>76</v>
      </c>
      <c r="B47" s="23"/>
      <c r="C47" s="24"/>
      <c r="D47" s="25"/>
      <c r="E47" s="25"/>
      <c r="F47" s="26"/>
      <c r="G47" s="26"/>
      <c r="H47" s="26"/>
      <c r="I47" s="26"/>
      <c r="J47" s="9"/>
      <c r="K47" s="9"/>
      <c r="L47" s="9"/>
      <c r="M47" s="26"/>
      <c r="N47" s="27"/>
    </row>
    <row r="48" spans="1:14">
      <c r="A48" s="12" t="s">
        <v>77</v>
      </c>
      <c r="B48" s="13" t="s">
        <v>23</v>
      </c>
      <c r="C48" s="14">
        <v>44089</v>
      </c>
      <c r="D48" s="15" t="s">
        <v>37</v>
      </c>
      <c r="E48" s="15" t="s">
        <v>31</v>
      </c>
      <c r="F48" s="17">
        <v>240000</v>
      </c>
      <c r="G48" s="18">
        <v>-44784.71</v>
      </c>
      <c r="H48" s="17">
        <v>-6888</v>
      </c>
      <c r="I48" s="17">
        <v>-6589.14</v>
      </c>
      <c r="J48" s="17">
        <v>-1715.46</v>
      </c>
      <c r="K48" s="19">
        <v>0</v>
      </c>
      <c r="L48" s="19">
        <v>0</v>
      </c>
      <c r="M48" s="17">
        <f>SUM(G48:L48)</f>
        <v>-59977.31</v>
      </c>
      <c r="N48" s="21">
        <f>F48+M48</f>
        <v>180022.69</v>
      </c>
    </row>
    <row r="49" spans="1:14">
      <c r="A49" s="12" t="s">
        <v>78</v>
      </c>
      <c r="B49" s="13" t="s">
        <v>23</v>
      </c>
      <c r="C49" s="14">
        <v>45017</v>
      </c>
      <c r="D49" s="15" t="s">
        <v>79</v>
      </c>
      <c r="E49" s="15" t="s">
        <v>31</v>
      </c>
      <c r="F49" s="17">
        <v>120000</v>
      </c>
      <c r="G49" s="18">
        <v>-16809.86</v>
      </c>
      <c r="H49" s="17">
        <v>-3444</v>
      </c>
      <c r="I49" s="17">
        <v>-3648</v>
      </c>
      <c r="J49" s="45">
        <v>0</v>
      </c>
      <c r="K49" s="19">
        <v>0</v>
      </c>
      <c r="L49" s="19">
        <v>0</v>
      </c>
      <c r="M49" s="17">
        <f t="shared" ref="M49:M50" si="5">SUM(G49:L49)</f>
        <v>-23901.86</v>
      </c>
      <c r="N49" s="21">
        <f t="shared" ref="N49:N50" si="6">F49+M49</f>
        <v>96098.14</v>
      </c>
    </row>
    <row r="50" spans="1:14" ht="15" customHeight="1">
      <c r="A50" s="12" t="s">
        <v>80</v>
      </c>
      <c r="B50" s="13" t="s">
        <v>23</v>
      </c>
      <c r="C50" s="46">
        <v>45870</v>
      </c>
      <c r="D50" s="47" t="s">
        <v>81</v>
      </c>
      <c r="E50" s="15" t="s">
        <v>31</v>
      </c>
      <c r="F50" s="48">
        <v>80000</v>
      </c>
      <c r="G50" s="48">
        <v>-7400.86</v>
      </c>
      <c r="H50" s="48">
        <v>-2296</v>
      </c>
      <c r="I50" s="48">
        <v>-2432</v>
      </c>
      <c r="J50" s="45">
        <v>0</v>
      </c>
      <c r="K50" s="49"/>
      <c r="L50" s="49"/>
      <c r="M50" s="17">
        <f t="shared" si="5"/>
        <v>-12128.86</v>
      </c>
      <c r="N50" s="21">
        <f t="shared" si="6"/>
        <v>67871.14</v>
      </c>
    </row>
    <row r="51" spans="1:14" ht="20.100000000000001" customHeight="1">
      <c r="A51" s="12" t="s">
        <v>32</v>
      </c>
      <c r="B51" s="13"/>
      <c r="C51" s="14"/>
      <c r="D51" s="15"/>
      <c r="E51" s="15"/>
      <c r="F51" s="17">
        <f>SUM(F48:F50)</f>
        <v>440000</v>
      </c>
      <c r="G51" s="17">
        <f>SUM(G48:G50)</f>
        <v>-68995.429999999993</v>
      </c>
      <c r="H51" s="17">
        <f>SUM(H48:H50)</f>
        <v>-12628</v>
      </c>
      <c r="I51" s="17">
        <f>SUM(I48:I50)</f>
        <v>-12669.14</v>
      </c>
      <c r="J51" s="17">
        <f>SUM(J48:J50)</f>
        <v>-1715.46</v>
      </c>
      <c r="K51" s="19">
        <v>0</v>
      </c>
      <c r="L51" s="19">
        <v>0</v>
      </c>
      <c r="M51" s="17">
        <f>SUM(M48:M50)</f>
        <v>-96008.03</v>
      </c>
      <c r="N51" s="21">
        <f>SUM(N48:N50)</f>
        <v>343991.97000000003</v>
      </c>
    </row>
    <row r="52" spans="1:14" ht="20.100000000000001" customHeight="1">
      <c r="A52" s="22" t="s">
        <v>82</v>
      </c>
      <c r="B52" s="23"/>
      <c r="C52" s="24"/>
      <c r="D52" s="25"/>
      <c r="E52" s="25"/>
      <c r="F52" s="26"/>
      <c r="G52" s="26"/>
      <c r="H52" s="26"/>
      <c r="I52" s="26"/>
      <c r="J52" s="26"/>
      <c r="K52" s="9"/>
      <c r="L52" s="9"/>
      <c r="M52" s="26"/>
      <c r="N52" s="27"/>
    </row>
    <row r="53" spans="1:14" ht="20.100000000000001" customHeight="1">
      <c r="A53" s="12" t="s">
        <v>83</v>
      </c>
      <c r="B53" s="13" t="s">
        <v>23</v>
      </c>
      <c r="C53" s="14">
        <v>44136</v>
      </c>
      <c r="D53" s="15" t="s">
        <v>37</v>
      </c>
      <c r="E53" s="15" t="s">
        <v>31</v>
      </c>
      <c r="F53" s="17">
        <v>240000</v>
      </c>
      <c r="G53" s="18">
        <v>-45213.57</v>
      </c>
      <c r="H53" s="17">
        <v>-6888</v>
      </c>
      <c r="I53" s="17">
        <v>-6589.14</v>
      </c>
      <c r="J53" s="19">
        <v>0</v>
      </c>
      <c r="K53" s="19">
        <v>0</v>
      </c>
      <c r="L53" s="30">
        <v>0</v>
      </c>
      <c r="M53" s="17">
        <f t="shared" ref="M53:M58" si="7">SUM(G53:L53)</f>
        <v>-58690.71</v>
      </c>
      <c r="N53" s="21">
        <f t="shared" ref="N53:N58" si="8">F53+M53</f>
        <v>181309.29</v>
      </c>
    </row>
    <row r="54" spans="1:14" ht="20.100000000000001" customHeight="1">
      <c r="A54" s="12" t="s">
        <v>84</v>
      </c>
      <c r="B54" s="13" t="s">
        <v>23</v>
      </c>
      <c r="C54" s="14">
        <v>38687</v>
      </c>
      <c r="D54" s="15" t="s">
        <v>85</v>
      </c>
      <c r="E54" s="15" t="s">
        <v>31</v>
      </c>
      <c r="F54" s="17">
        <v>125000</v>
      </c>
      <c r="G54" s="18">
        <v>-17985.98</v>
      </c>
      <c r="H54" s="17">
        <v>-3587.5</v>
      </c>
      <c r="I54" s="17">
        <v>-3800</v>
      </c>
      <c r="J54" s="45">
        <v>0</v>
      </c>
      <c r="K54" s="19">
        <v>0</v>
      </c>
      <c r="L54" s="30">
        <v>0</v>
      </c>
      <c r="M54" s="17">
        <f t="shared" si="7"/>
        <v>-25373.48</v>
      </c>
      <c r="N54" s="21">
        <f t="shared" si="8"/>
        <v>99626.52</v>
      </c>
    </row>
    <row r="55" spans="1:14" ht="20.100000000000001" customHeight="1">
      <c r="A55" s="12" t="s">
        <v>86</v>
      </c>
      <c r="B55" s="13" t="s">
        <v>23</v>
      </c>
      <c r="C55" s="14">
        <v>38386</v>
      </c>
      <c r="D55" s="15" t="s">
        <v>87</v>
      </c>
      <c r="E55" s="15" t="s">
        <v>31</v>
      </c>
      <c r="F55" s="17">
        <v>115000</v>
      </c>
      <c r="G55" s="18">
        <v>-15204.87</v>
      </c>
      <c r="H55" s="17">
        <v>-3300.5</v>
      </c>
      <c r="I55" s="17">
        <v>-3496</v>
      </c>
      <c r="J55" s="17">
        <v>-1715.46</v>
      </c>
      <c r="K55" s="19">
        <v>0</v>
      </c>
      <c r="L55" s="30">
        <v>0</v>
      </c>
      <c r="M55" s="17">
        <f t="shared" si="7"/>
        <v>-23716.83</v>
      </c>
      <c r="N55" s="21">
        <f t="shared" si="8"/>
        <v>91283.17</v>
      </c>
    </row>
    <row r="56" spans="1:14" ht="20.100000000000001" customHeight="1">
      <c r="A56" s="12" t="s">
        <v>88</v>
      </c>
      <c r="B56" s="13" t="s">
        <v>23</v>
      </c>
      <c r="C56" s="14">
        <v>43678</v>
      </c>
      <c r="D56" s="15" t="s">
        <v>89</v>
      </c>
      <c r="E56" s="15" t="s">
        <v>90</v>
      </c>
      <c r="F56" s="17">
        <v>72600</v>
      </c>
      <c r="G56" s="18">
        <v>-5857.74</v>
      </c>
      <c r="H56" s="17">
        <v>-2083.62</v>
      </c>
      <c r="I56" s="17">
        <v>-2207.04</v>
      </c>
      <c r="J56" s="19">
        <v>0</v>
      </c>
      <c r="K56" s="19">
        <v>0</v>
      </c>
      <c r="L56" s="30">
        <v>0</v>
      </c>
      <c r="M56" s="17">
        <f t="shared" si="7"/>
        <v>-10148.4</v>
      </c>
      <c r="N56" s="21">
        <f t="shared" si="8"/>
        <v>62451.6</v>
      </c>
    </row>
    <row r="57" spans="1:14" ht="20.100000000000001" customHeight="1">
      <c r="A57" s="12" t="s">
        <v>91</v>
      </c>
      <c r="B57" s="13" t="s">
        <v>27</v>
      </c>
      <c r="C57" s="14">
        <v>38392</v>
      </c>
      <c r="D57" s="15" t="s">
        <v>89</v>
      </c>
      <c r="E57" s="15" t="s">
        <v>31</v>
      </c>
      <c r="F57" s="17">
        <v>75000</v>
      </c>
      <c r="G57" s="18">
        <v>-5966.28</v>
      </c>
      <c r="H57" s="17">
        <v>-2152.5</v>
      </c>
      <c r="I57" s="17">
        <v>-2280</v>
      </c>
      <c r="J57" s="17">
        <v>-1715.46</v>
      </c>
      <c r="K57" s="19">
        <v>0</v>
      </c>
      <c r="L57" s="30">
        <v>0</v>
      </c>
      <c r="M57" s="17">
        <f t="shared" si="7"/>
        <v>-12114.239999999998</v>
      </c>
      <c r="N57" s="21">
        <f t="shared" si="8"/>
        <v>62885.760000000002</v>
      </c>
    </row>
    <row r="58" spans="1:14" ht="20.100000000000001" customHeight="1">
      <c r="A58" s="12" t="s">
        <v>92</v>
      </c>
      <c r="B58" s="13" t="s">
        <v>23</v>
      </c>
      <c r="C58" s="14">
        <v>41852</v>
      </c>
      <c r="D58" s="15" t="s">
        <v>93</v>
      </c>
      <c r="E58" s="15" t="s">
        <v>31</v>
      </c>
      <c r="F58" s="17">
        <v>55000</v>
      </c>
      <c r="G58" s="18">
        <v>-2559.6799999999998</v>
      </c>
      <c r="H58" s="17">
        <v>-1578.5</v>
      </c>
      <c r="I58" s="17">
        <v>-1672</v>
      </c>
      <c r="J58" s="30">
        <v>0</v>
      </c>
      <c r="K58" s="19">
        <v>0</v>
      </c>
      <c r="L58" s="30">
        <v>0</v>
      </c>
      <c r="M58" s="17">
        <f t="shared" si="7"/>
        <v>-5810.18</v>
      </c>
      <c r="N58" s="21">
        <f t="shared" si="8"/>
        <v>49189.82</v>
      </c>
    </row>
    <row r="59" spans="1:14" ht="20.100000000000001" customHeight="1">
      <c r="A59" s="12" t="s">
        <v>32</v>
      </c>
      <c r="B59" s="31"/>
      <c r="C59" s="32"/>
      <c r="D59" s="15"/>
      <c r="E59" s="15"/>
      <c r="F59" s="17">
        <f>SUM(F53:F58)</f>
        <v>682600</v>
      </c>
      <c r="G59" s="17">
        <f>SUM(G53:G58)</f>
        <v>-92788.12</v>
      </c>
      <c r="H59" s="17">
        <f>SUM(H53:H58)</f>
        <v>-19590.62</v>
      </c>
      <c r="I59" s="17">
        <f>SUM(I53:I58)</f>
        <v>-20044.18</v>
      </c>
      <c r="J59" s="17">
        <f>SUM(J53:J58)</f>
        <v>-3430.92</v>
      </c>
      <c r="K59" s="19">
        <v>0</v>
      </c>
      <c r="L59" s="19">
        <v>0</v>
      </c>
      <c r="M59" s="17">
        <f>SUM(M53:M58)</f>
        <v>-135853.84</v>
      </c>
      <c r="N59" s="21">
        <f>SUM(N53:N58)</f>
        <v>546746.15999999992</v>
      </c>
    </row>
    <row r="60" spans="1:14">
      <c r="A60" s="22" t="s">
        <v>94</v>
      </c>
      <c r="B60" s="23"/>
      <c r="C60" s="24"/>
      <c r="D60" s="25"/>
      <c r="E60" s="25"/>
      <c r="F60" s="26"/>
      <c r="G60" s="26"/>
      <c r="H60" s="26"/>
      <c r="I60" s="26"/>
      <c r="J60" s="26"/>
      <c r="K60" s="9"/>
      <c r="L60" s="26"/>
      <c r="M60" s="26"/>
      <c r="N60" s="27"/>
    </row>
    <row r="61" spans="1:14" ht="20.100000000000001" customHeight="1">
      <c r="A61" s="12" t="s">
        <v>95</v>
      </c>
      <c r="B61" s="13" t="s">
        <v>27</v>
      </c>
      <c r="C61" s="14">
        <v>38231</v>
      </c>
      <c r="D61" s="15" t="s">
        <v>96</v>
      </c>
      <c r="E61" s="15" t="s">
        <v>31</v>
      </c>
      <c r="F61" s="17">
        <v>100000</v>
      </c>
      <c r="G61" s="18">
        <v>-12105.36</v>
      </c>
      <c r="H61" s="17">
        <v>-2870</v>
      </c>
      <c r="I61" s="17">
        <v>-3040</v>
      </c>
      <c r="J61" s="19">
        <v>0</v>
      </c>
      <c r="K61" s="19">
        <v>0</v>
      </c>
      <c r="L61" s="19">
        <v>0</v>
      </c>
      <c r="M61" s="17">
        <f>SUM(G61:L61)</f>
        <v>-18015.36</v>
      </c>
      <c r="N61" s="21">
        <f>F61+M61</f>
        <v>81984.639999999999</v>
      </c>
    </row>
    <row r="62" spans="1:14" ht="20.100000000000001" customHeight="1">
      <c r="A62" s="12" t="s">
        <v>32</v>
      </c>
      <c r="B62" s="13"/>
      <c r="C62" s="14"/>
      <c r="D62" s="15"/>
      <c r="E62" s="15"/>
      <c r="F62" s="17">
        <f>SUM(F61:F61)</f>
        <v>100000</v>
      </c>
      <c r="G62" s="17">
        <f>SUM(G61:G61)</f>
        <v>-12105.36</v>
      </c>
      <c r="H62" s="17">
        <f>SUM(H61:H61)</f>
        <v>-2870</v>
      </c>
      <c r="I62" s="17">
        <f>SUM(I61:I61)</f>
        <v>-3040</v>
      </c>
      <c r="J62" s="45">
        <v>0</v>
      </c>
      <c r="K62" s="19">
        <v>0</v>
      </c>
      <c r="L62" s="19">
        <v>0</v>
      </c>
      <c r="M62" s="17">
        <f>SUM(M61:M61)</f>
        <v>-18015.36</v>
      </c>
      <c r="N62" s="21">
        <f>SUM(N61:N61)</f>
        <v>81984.639999999999</v>
      </c>
    </row>
    <row r="63" spans="1:14" ht="20.100000000000001" customHeight="1">
      <c r="A63" s="22" t="s">
        <v>97</v>
      </c>
      <c r="B63" s="23"/>
      <c r="C63" s="24"/>
      <c r="D63" s="25"/>
      <c r="E63" s="25"/>
      <c r="F63" s="26"/>
      <c r="G63" s="26"/>
      <c r="H63" s="26"/>
      <c r="I63" s="26"/>
      <c r="J63" s="9"/>
      <c r="K63" s="9"/>
      <c r="L63" s="9"/>
      <c r="M63" s="26"/>
      <c r="N63" s="27"/>
    </row>
    <row r="64" spans="1:14">
      <c r="A64" s="12" t="s">
        <v>98</v>
      </c>
      <c r="B64" s="13" t="s">
        <v>27</v>
      </c>
      <c r="C64" s="14">
        <v>35916</v>
      </c>
      <c r="D64" s="15" t="s">
        <v>99</v>
      </c>
      <c r="E64" s="15" t="s">
        <v>31</v>
      </c>
      <c r="F64" s="17">
        <v>145000</v>
      </c>
      <c r="G64" s="18">
        <v>-20975.02</v>
      </c>
      <c r="H64" s="17">
        <v>-4161.5</v>
      </c>
      <c r="I64" s="17">
        <v>-4408</v>
      </c>
      <c r="J64" s="17">
        <v>-6861.84</v>
      </c>
      <c r="K64" s="19">
        <v>0</v>
      </c>
      <c r="L64" s="19">
        <v>0</v>
      </c>
      <c r="M64" s="17">
        <f>SUM(G64:L64)</f>
        <v>-36406.36</v>
      </c>
      <c r="N64" s="21">
        <f>F64+M64</f>
        <v>108593.64</v>
      </c>
    </row>
    <row r="65" spans="1:14" ht="20.100000000000001" customHeight="1">
      <c r="A65" s="12" t="s">
        <v>100</v>
      </c>
      <c r="B65" s="13" t="s">
        <v>27</v>
      </c>
      <c r="C65" s="14">
        <v>44774</v>
      </c>
      <c r="D65" s="15" t="s">
        <v>101</v>
      </c>
      <c r="E65" s="15" t="s">
        <v>31</v>
      </c>
      <c r="F65" s="17">
        <v>72600</v>
      </c>
      <c r="G65" s="18">
        <v>-5514.65</v>
      </c>
      <c r="H65" s="17">
        <v>-2083.62</v>
      </c>
      <c r="I65" s="17">
        <v>-2207.04</v>
      </c>
      <c r="J65" s="17">
        <v>-1715.46</v>
      </c>
      <c r="K65" s="19">
        <v>0</v>
      </c>
      <c r="L65" s="19">
        <v>0</v>
      </c>
      <c r="M65" s="17">
        <f>SUM(G65:L65)</f>
        <v>-11520.77</v>
      </c>
      <c r="N65" s="21">
        <f>F65+M65</f>
        <v>61079.229999999996</v>
      </c>
    </row>
    <row r="66" spans="1:14" ht="20.100000000000001" customHeight="1">
      <c r="A66" s="12" t="s">
        <v>102</v>
      </c>
      <c r="B66" s="13" t="s">
        <v>27</v>
      </c>
      <c r="C66" s="14">
        <v>44348</v>
      </c>
      <c r="D66" s="15" t="s">
        <v>101</v>
      </c>
      <c r="E66" s="15" t="s">
        <v>31</v>
      </c>
      <c r="F66" s="17">
        <v>72600</v>
      </c>
      <c r="G66" s="18">
        <v>-5857.74</v>
      </c>
      <c r="H66" s="17">
        <v>-2083.62</v>
      </c>
      <c r="I66" s="17">
        <v>-2207.04</v>
      </c>
      <c r="J66" s="19">
        <v>0</v>
      </c>
      <c r="K66" s="19">
        <v>0</v>
      </c>
      <c r="L66" s="19">
        <v>0</v>
      </c>
      <c r="M66" s="17">
        <f>SUM(G66:L66)</f>
        <v>-10148.4</v>
      </c>
      <c r="N66" s="21">
        <f>F66+M66</f>
        <v>62451.6</v>
      </c>
    </row>
    <row r="67" spans="1:14" ht="20.100000000000001" customHeight="1">
      <c r="A67" s="12" t="s">
        <v>103</v>
      </c>
      <c r="B67" s="13" t="s">
        <v>23</v>
      </c>
      <c r="C67" s="14">
        <v>38231</v>
      </c>
      <c r="D67" s="15" t="s">
        <v>104</v>
      </c>
      <c r="E67" s="15" t="s">
        <v>31</v>
      </c>
      <c r="F67" s="17">
        <v>90000</v>
      </c>
      <c r="G67" s="18">
        <v>-9753.11</v>
      </c>
      <c r="H67" s="17">
        <v>-2583</v>
      </c>
      <c r="I67" s="17">
        <v>-2736</v>
      </c>
      <c r="J67" s="19">
        <v>0</v>
      </c>
      <c r="K67" s="19">
        <v>0</v>
      </c>
      <c r="L67" s="30">
        <v>0</v>
      </c>
      <c r="M67" s="17">
        <f>SUM(G67:L67)</f>
        <v>-15072.11</v>
      </c>
      <c r="N67" s="21">
        <f>F67+M67</f>
        <v>74927.89</v>
      </c>
    </row>
    <row r="68" spans="1:14" ht="20.100000000000001" customHeight="1">
      <c r="A68" s="12" t="s">
        <v>32</v>
      </c>
      <c r="B68" s="13"/>
      <c r="C68" s="14"/>
      <c r="D68" s="15"/>
      <c r="E68" s="15"/>
      <c r="F68" s="17">
        <f>SUM(F64:F67)</f>
        <v>380200</v>
      </c>
      <c r="G68" s="17">
        <f>SUM(G64:G67)</f>
        <v>-42100.52</v>
      </c>
      <c r="H68" s="17">
        <f>SUM(H64:H67)</f>
        <v>-10911.74</v>
      </c>
      <c r="I68" s="17">
        <f>SUM(I64:I67)</f>
        <v>-11558.08</v>
      </c>
      <c r="J68" s="17">
        <f>SUM(J64:J67)</f>
        <v>-8577.2999999999993</v>
      </c>
      <c r="K68" s="19">
        <v>0</v>
      </c>
      <c r="L68" s="19">
        <v>0</v>
      </c>
      <c r="M68" s="17">
        <f>SUM(M64:M67)</f>
        <v>-73147.640000000014</v>
      </c>
      <c r="N68" s="21">
        <f>F68+M68</f>
        <v>307052.36</v>
      </c>
    </row>
    <row r="69" spans="1:14" ht="20.100000000000001" customHeight="1">
      <c r="A69" s="22" t="s">
        <v>105</v>
      </c>
      <c r="B69" s="33"/>
      <c r="C69" s="34"/>
      <c r="D69" s="25"/>
      <c r="E69" s="25"/>
      <c r="F69" s="9"/>
      <c r="G69" s="9"/>
      <c r="H69" s="9"/>
      <c r="I69" s="9"/>
      <c r="J69" s="9"/>
      <c r="K69" s="9"/>
      <c r="L69" s="9"/>
      <c r="M69" s="9"/>
      <c r="N69" s="11"/>
    </row>
    <row r="70" spans="1:14" ht="20.100000000000001" customHeight="1">
      <c r="A70" s="12" t="s">
        <v>106</v>
      </c>
      <c r="B70" s="31" t="s">
        <v>27</v>
      </c>
      <c r="C70" s="14">
        <v>41275</v>
      </c>
      <c r="D70" s="15" t="s">
        <v>70</v>
      </c>
      <c r="E70" s="15" t="s">
        <v>31</v>
      </c>
      <c r="F70" s="17">
        <v>145000</v>
      </c>
      <c r="G70" s="18">
        <v>-22690.48</v>
      </c>
      <c r="H70" s="17">
        <v>-4161.5</v>
      </c>
      <c r="I70" s="17">
        <v>-4408</v>
      </c>
      <c r="J70" s="19">
        <v>0</v>
      </c>
      <c r="K70" s="19">
        <v>0</v>
      </c>
      <c r="L70" s="19">
        <v>0</v>
      </c>
      <c r="M70" s="17">
        <f>SUM(G70:L70)</f>
        <v>-31259.98</v>
      </c>
      <c r="N70" s="21">
        <f>F70+M70</f>
        <v>113740.02</v>
      </c>
    </row>
    <row r="71" spans="1:14" ht="20.100000000000001" customHeight="1">
      <c r="A71" s="12" t="s">
        <v>107</v>
      </c>
      <c r="B71" s="31" t="s">
        <v>27</v>
      </c>
      <c r="C71" s="14">
        <v>44743</v>
      </c>
      <c r="D71" s="15" t="s">
        <v>30</v>
      </c>
      <c r="E71" s="15" t="s">
        <v>31</v>
      </c>
      <c r="F71" s="17">
        <v>100000</v>
      </c>
      <c r="G71" s="18">
        <v>-11676.49</v>
      </c>
      <c r="H71" s="17">
        <v>-2870</v>
      </c>
      <c r="I71" s="17">
        <v>-3040</v>
      </c>
      <c r="J71" s="17">
        <v>-1715.46</v>
      </c>
      <c r="K71" s="19">
        <v>0</v>
      </c>
      <c r="L71" s="19">
        <v>0</v>
      </c>
      <c r="M71" s="17">
        <f>SUM(G71:L71)</f>
        <v>-19301.949999999997</v>
      </c>
      <c r="N71" s="21">
        <f>F71+M71</f>
        <v>80698.05</v>
      </c>
    </row>
    <row r="72" spans="1:14" ht="20.100000000000001" customHeight="1">
      <c r="A72" s="12" t="s">
        <v>32</v>
      </c>
      <c r="B72" s="31"/>
      <c r="C72" s="32"/>
      <c r="D72" s="15"/>
      <c r="E72" s="15"/>
      <c r="F72" s="17">
        <f>SUM(F70:F71)</f>
        <v>245000</v>
      </c>
      <c r="G72" s="17">
        <f>SUM(G70:G71)</f>
        <v>-34366.97</v>
      </c>
      <c r="H72" s="17">
        <f>SUM(H70:H71)</f>
        <v>-7031.5</v>
      </c>
      <c r="I72" s="17">
        <f>SUM(I70:I71)</f>
        <v>-7448</v>
      </c>
      <c r="J72" s="17">
        <f>SUM(J70:J71)</f>
        <v>-1715.46</v>
      </c>
      <c r="K72" s="19">
        <v>0</v>
      </c>
      <c r="L72" s="19">
        <v>0</v>
      </c>
      <c r="M72" s="17">
        <f>SUM(M70:M71)</f>
        <v>-50561.929999999993</v>
      </c>
      <c r="N72" s="21">
        <f>SUM(N70:N71)</f>
        <v>194438.07</v>
      </c>
    </row>
    <row r="73" spans="1:14" ht="20.100000000000001" customHeight="1">
      <c r="A73" s="22" t="s">
        <v>108</v>
      </c>
      <c r="B73" s="33"/>
      <c r="C73" s="34"/>
      <c r="D73" s="25"/>
      <c r="E73" s="25"/>
      <c r="F73" s="9"/>
      <c r="G73" s="9"/>
      <c r="H73" s="9"/>
      <c r="I73" s="9"/>
      <c r="J73" s="9"/>
      <c r="K73" s="9"/>
      <c r="L73" s="9"/>
      <c r="M73" s="9"/>
      <c r="N73" s="11"/>
    </row>
    <row r="74" spans="1:14" ht="20.100000000000001" customHeight="1">
      <c r="A74" s="12" t="s">
        <v>109</v>
      </c>
      <c r="B74" s="13" t="s">
        <v>27</v>
      </c>
      <c r="C74" s="14">
        <v>44197</v>
      </c>
      <c r="D74" s="15" t="s">
        <v>70</v>
      </c>
      <c r="E74" s="15" t="s">
        <v>31</v>
      </c>
      <c r="F74" s="17">
        <v>145000</v>
      </c>
      <c r="G74" s="18">
        <v>-22261.62</v>
      </c>
      <c r="H74" s="17">
        <v>-4161.5</v>
      </c>
      <c r="I74" s="17">
        <v>-4408</v>
      </c>
      <c r="J74" s="17">
        <v>-1715.46</v>
      </c>
      <c r="K74" s="19">
        <v>0</v>
      </c>
      <c r="L74" s="19">
        <v>0</v>
      </c>
      <c r="M74" s="17">
        <f>SUM(G74:L74)</f>
        <v>-32546.579999999998</v>
      </c>
      <c r="N74" s="21">
        <f>F74+M74</f>
        <v>112453.42</v>
      </c>
    </row>
    <row r="75" spans="1:14" ht="20.100000000000001" customHeight="1">
      <c r="A75" s="12" t="s">
        <v>110</v>
      </c>
      <c r="B75" s="13" t="s">
        <v>27</v>
      </c>
      <c r="C75" s="14">
        <v>43556</v>
      </c>
      <c r="D75" s="15" t="s">
        <v>101</v>
      </c>
      <c r="E75" s="15" t="s">
        <v>31</v>
      </c>
      <c r="F75" s="17">
        <v>72600</v>
      </c>
      <c r="G75" s="18">
        <v>-5514.65</v>
      </c>
      <c r="H75" s="17">
        <v>-2083.62</v>
      </c>
      <c r="I75" s="17">
        <v>-2207.04</v>
      </c>
      <c r="J75" s="17">
        <v>-1715.46</v>
      </c>
      <c r="K75" s="19">
        <v>0</v>
      </c>
      <c r="L75" s="19">
        <v>0</v>
      </c>
      <c r="M75" s="17">
        <f>SUM(G75:L75)</f>
        <v>-11520.77</v>
      </c>
      <c r="N75" s="21">
        <f>F75+M75</f>
        <v>61079.229999999996</v>
      </c>
    </row>
    <row r="76" spans="1:14" ht="20.100000000000001" customHeight="1">
      <c r="A76" s="12" t="s">
        <v>111</v>
      </c>
      <c r="B76" s="13" t="s">
        <v>23</v>
      </c>
      <c r="C76" s="14">
        <v>44348</v>
      </c>
      <c r="D76" s="15" t="s">
        <v>101</v>
      </c>
      <c r="E76" s="15" t="s">
        <v>31</v>
      </c>
      <c r="F76" s="17">
        <v>72600</v>
      </c>
      <c r="G76" s="18">
        <v>-5514.65</v>
      </c>
      <c r="H76" s="17">
        <v>-2083.62</v>
      </c>
      <c r="I76" s="17">
        <v>-2207.04</v>
      </c>
      <c r="J76" s="17">
        <v>-1715.46</v>
      </c>
      <c r="K76" s="19">
        <v>0</v>
      </c>
      <c r="L76" s="19">
        <v>0</v>
      </c>
      <c r="M76" s="17">
        <f>SUM(G76:L76)</f>
        <v>-11520.77</v>
      </c>
      <c r="N76" s="21">
        <f>F76+M76</f>
        <v>61079.229999999996</v>
      </c>
    </row>
    <row r="77" spans="1:14" ht="20.100000000000001" customHeight="1">
      <c r="A77" s="12" t="s">
        <v>32</v>
      </c>
      <c r="B77" s="13"/>
      <c r="C77" s="14"/>
      <c r="D77" s="15"/>
      <c r="E77" s="15"/>
      <c r="F77" s="17">
        <f>SUM(F74:F76)</f>
        <v>290200</v>
      </c>
      <c r="G77" s="17">
        <f>SUM(G74:G76)</f>
        <v>-33290.92</v>
      </c>
      <c r="H77" s="17">
        <f>SUM(H74:H76)</f>
        <v>-8328.74</v>
      </c>
      <c r="I77" s="17">
        <f>SUM(I74:I76)</f>
        <v>-8822.08</v>
      </c>
      <c r="J77" s="17">
        <f>SUM(J74:J76)</f>
        <v>-5146.38</v>
      </c>
      <c r="K77" s="19">
        <v>0</v>
      </c>
      <c r="L77" s="19">
        <f>SUM(L74:L76)</f>
        <v>0</v>
      </c>
      <c r="M77" s="17">
        <f>SUM(M74:M76)</f>
        <v>-55588.119999999995</v>
      </c>
      <c r="N77" s="21">
        <f>SUM(N74:N76)</f>
        <v>234611.88</v>
      </c>
    </row>
    <row r="78" spans="1:14" ht="20.100000000000001" customHeight="1">
      <c r="A78" s="22" t="s">
        <v>112</v>
      </c>
      <c r="B78" s="23"/>
      <c r="C78" s="24"/>
      <c r="D78" s="25"/>
      <c r="E78" s="25"/>
      <c r="F78" s="26"/>
      <c r="G78" s="26"/>
      <c r="H78" s="26"/>
      <c r="I78" s="26"/>
      <c r="J78" s="26"/>
      <c r="K78" s="9"/>
      <c r="L78" s="9"/>
      <c r="M78" s="26"/>
      <c r="N78" s="27"/>
    </row>
    <row r="79" spans="1:14" ht="20.100000000000001" customHeight="1">
      <c r="A79" s="12" t="s">
        <v>113</v>
      </c>
      <c r="B79" s="13" t="s">
        <v>23</v>
      </c>
      <c r="C79" s="14">
        <v>39552</v>
      </c>
      <c r="D79" s="15" t="s">
        <v>37</v>
      </c>
      <c r="E79" s="15" t="s">
        <v>31</v>
      </c>
      <c r="F79" s="17">
        <v>145000</v>
      </c>
      <c r="G79" s="18">
        <v>-22690.48</v>
      </c>
      <c r="H79" s="17">
        <v>-4161.5</v>
      </c>
      <c r="I79" s="17">
        <v>-4408</v>
      </c>
      <c r="J79" s="19">
        <v>0</v>
      </c>
      <c r="K79" s="19">
        <v>0</v>
      </c>
      <c r="L79" s="19">
        <v>0</v>
      </c>
      <c r="M79" s="17">
        <f>SUM(G79:L79)</f>
        <v>-31259.98</v>
      </c>
      <c r="N79" s="21">
        <f>F79+M79</f>
        <v>113740.02</v>
      </c>
    </row>
    <row r="80" spans="1:14" ht="20.100000000000001" customHeight="1">
      <c r="A80" s="12" t="s">
        <v>114</v>
      </c>
      <c r="B80" s="13" t="s">
        <v>23</v>
      </c>
      <c r="C80" s="14">
        <v>43647</v>
      </c>
      <c r="D80" s="15" t="s">
        <v>79</v>
      </c>
      <c r="E80" s="15" t="s">
        <v>31</v>
      </c>
      <c r="F80" s="17">
        <v>120000</v>
      </c>
      <c r="G80" s="18">
        <v>-15952.13</v>
      </c>
      <c r="H80" s="17">
        <v>-3444</v>
      </c>
      <c r="I80" s="17">
        <v>-3648</v>
      </c>
      <c r="J80" s="17">
        <v>-3430.92</v>
      </c>
      <c r="K80" s="19">
        <v>0</v>
      </c>
      <c r="L80" s="17">
        <v>-5000</v>
      </c>
      <c r="M80" s="17">
        <f>SUM(G80:L80)</f>
        <v>-31475.049999999996</v>
      </c>
      <c r="N80" s="21">
        <f>F80+M80</f>
        <v>88524.950000000012</v>
      </c>
    </row>
    <row r="81" spans="1:14" ht="20.100000000000001" customHeight="1">
      <c r="A81" s="12" t="s">
        <v>115</v>
      </c>
      <c r="B81" s="13" t="s">
        <v>27</v>
      </c>
      <c r="C81" s="14">
        <v>44470</v>
      </c>
      <c r="D81" s="15" t="s">
        <v>101</v>
      </c>
      <c r="E81" s="15" t="s">
        <v>31</v>
      </c>
      <c r="F81" s="17">
        <v>72600</v>
      </c>
      <c r="G81" s="18">
        <v>-5857.74</v>
      </c>
      <c r="H81" s="17">
        <v>-2083.62</v>
      </c>
      <c r="I81" s="17">
        <v>-2207.04</v>
      </c>
      <c r="J81" s="19">
        <v>0</v>
      </c>
      <c r="K81" s="19">
        <v>0</v>
      </c>
      <c r="L81" s="19">
        <v>0</v>
      </c>
      <c r="M81" s="17">
        <f>SUM(G81:L81)</f>
        <v>-10148.4</v>
      </c>
      <c r="N81" s="21">
        <f>F81+M81</f>
        <v>62451.6</v>
      </c>
    </row>
    <row r="82" spans="1:14" ht="20.100000000000001" customHeight="1">
      <c r="A82" s="12" t="s">
        <v>116</v>
      </c>
      <c r="B82" s="13" t="s">
        <v>27</v>
      </c>
      <c r="C82" s="14">
        <v>45352</v>
      </c>
      <c r="D82" s="15" t="s">
        <v>101</v>
      </c>
      <c r="E82" s="15" t="s">
        <v>31</v>
      </c>
      <c r="F82" s="17">
        <v>90000</v>
      </c>
      <c r="G82" s="18">
        <v>-9324.24</v>
      </c>
      <c r="H82" s="17">
        <v>-2583</v>
      </c>
      <c r="I82" s="17">
        <v>-2736</v>
      </c>
      <c r="J82" s="35">
        <v>-1715.46</v>
      </c>
      <c r="K82" s="19">
        <v>0</v>
      </c>
      <c r="L82" s="19">
        <v>0</v>
      </c>
      <c r="M82" s="17">
        <f>SUM(G82:L82)</f>
        <v>-16358.7</v>
      </c>
      <c r="N82" s="21">
        <f>F82+M82</f>
        <v>73641.3</v>
      </c>
    </row>
    <row r="83" spans="1:14" ht="20.100000000000001" customHeight="1">
      <c r="A83" s="12" t="s">
        <v>117</v>
      </c>
      <c r="B83" s="13" t="s">
        <v>27</v>
      </c>
      <c r="C83" s="14">
        <v>44095</v>
      </c>
      <c r="D83" s="15" t="s">
        <v>118</v>
      </c>
      <c r="E83" s="15" t="s">
        <v>31</v>
      </c>
      <c r="F83" s="17">
        <v>45000</v>
      </c>
      <c r="G83" s="29">
        <v>-1148.33</v>
      </c>
      <c r="H83" s="50">
        <v>-1291.5</v>
      </c>
      <c r="I83" s="17">
        <v>-1368</v>
      </c>
      <c r="J83" s="19">
        <v>0</v>
      </c>
      <c r="K83" s="19">
        <v>0</v>
      </c>
      <c r="L83" s="19">
        <v>0</v>
      </c>
      <c r="M83" s="17">
        <f>SUM(G83:L83)</f>
        <v>-3807.83</v>
      </c>
      <c r="N83" s="21">
        <f>F83+M83</f>
        <v>41192.17</v>
      </c>
    </row>
    <row r="84" spans="1:14" ht="20.100000000000001" customHeight="1">
      <c r="A84" s="12" t="s">
        <v>32</v>
      </c>
      <c r="B84" s="13"/>
      <c r="C84" s="14"/>
      <c r="D84" s="15"/>
      <c r="E84" s="15"/>
      <c r="F84" s="17">
        <f>SUM(F79:F83)</f>
        <v>472600</v>
      </c>
      <c r="G84" s="17">
        <f>SUM(G79:G83)</f>
        <v>-54972.92</v>
      </c>
      <c r="H84" s="17">
        <f>SUM(H79:H83)</f>
        <v>-13563.619999999999</v>
      </c>
      <c r="I84" s="17">
        <f>SUM(I79:I83)</f>
        <v>-14367.04</v>
      </c>
      <c r="J84" s="17">
        <f>SUM(J79:J83)</f>
        <v>-5146.38</v>
      </c>
      <c r="K84" s="19">
        <v>0</v>
      </c>
      <c r="L84" s="17">
        <f t="shared" ref="L84" si="9">SUM(L79:L83)</f>
        <v>-5000</v>
      </c>
      <c r="M84" s="17">
        <f>SUM(M79:M83)</f>
        <v>-93049.959999999992</v>
      </c>
      <c r="N84" s="21">
        <f>SUM(N79:N83)</f>
        <v>379550.04</v>
      </c>
    </row>
    <row r="85" spans="1:14" ht="20.100000000000001" customHeight="1">
      <c r="A85" s="22" t="s">
        <v>119</v>
      </c>
      <c r="B85" s="23"/>
      <c r="C85" s="24"/>
      <c r="D85" s="25"/>
      <c r="E85" s="25"/>
      <c r="F85" s="26"/>
      <c r="G85" s="9"/>
      <c r="H85" s="9"/>
      <c r="I85" s="9"/>
      <c r="J85" s="9"/>
      <c r="K85" s="9"/>
      <c r="L85" s="9"/>
      <c r="M85" s="26"/>
      <c r="N85" s="27"/>
    </row>
    <row r="86" spans="1:14" ht="20.100000000000001" customHeight="1">
      <c r="A86" s="12" t="s">
        <v>120</v>
      </c>
      <c r="B86" s="13" t="s">
        <v>23</v>
      </c>
      <c r="C86" s="14">
        <v>44480</v>
      </c>
      <c r="D86" s="15" t="s">
        <v>37</v>
      </c>
      <c r="E86" s="15" t="s">
        <v>31</v>
      </c>
      <c r="F86" s="17">
        <v>145000</v>
      </c>
      <c r="G86" s="18">
        <v>-22690.48</v>
      </c>
      <c r="H86" s="17">
        <v>-4161.5</v>
      </c>
      <c r="I86" s="17">
        <v>-4408</v>
      </c>
      <c r="J86" s="19">
        <v>0</v>
      </c>
      <c r="K86" s="19">
        <v>0</v>
      </c>
      <c r="L86" s="19">
        <v>0</v>
      </c>
      <c r="M86" s="17">
        <f>SUM(G86:L86)</f>
        <v>-31259.98</v>
      </c>
      <c r="N86" s="21">
        <f>F86+M86</f>
        <v>113740.02</v>
      </c>
    </row>
    <row r="87" spans="1:14" ht="20.100000000000001" customHeight="1">
      <c r="A87" s="12" t="s">
        <v>121</v>
      </c>
      <c r="B87" s="13" t="s">
        <v>27</v>
      </c>
      <c r="C87" s="14">
        <v>43313</v>
      </c>
      <c r="D87" s="15" t="s">
        <v>101</v>
      </c>
      <c r="E87" s="15" t="s">
        <v>31</v>
      </c>
      <c r="F87" s="17">
        <v>72600</v>
      </c>
      <c r="G87" s="18">
        <v>-5857.74</v>
      </c>
      <c r="H87" s="17">
        <v>-2083.62</v>
      </c>
      <c r="I87" s="17">
        <v>-2207.04</v>
      </c>
      <c r="J87" s="19">
        <v>0</v>
      </c>
      <c r="K87" s="19">
        <v>0</v>
      </c>
      <c r="L87" s="19">
        <v>0</v>
      </c>
      <c r="M87" s="17">
        <f>SUM(G87:L87)</f>
        <v>-10148.4</v>
      </c>
      <c r="N87" s="21">
        <f>F87+M87</f>
        <v>62451.6</v>
      </c>
    </row>
    <row r="88" spans="1:14" ht="20.100000000000001" customHeight="1">
      <c r="A88" s="12" t="s">
        <v>32</v>
      </c>
      <c r="B88" s="31"/>
      <c r="C88" s="32"/>
      <c r="D88" s="15"/>
      <c r="E88" s="15"/>
      <c r="F88" s="17">
        <f>SUM(F86:F87)</f>
        <v>217600</v>
      </c>
      <c r="G88" s="17">
        <f>SUM(G86:G87)</f>
        <v>-28548.22</v>
      </c>
      <c r="H88" s="17">
        <f>SUM(H86:H87)</f>
        <v>-6245.12</v>
      </c>
      <c r="I88" s="17">
        <f>SUM(I86:I87)</f>
        <v>-6615.04</v>
      </c>
      <c r="J88" s="19">
        <v>0</v>
      </c>
      <c r="K88" s="19">
        <v>0</v>
      </c>
      <c r="L88" s="19">
        <v>0</v>
      </c>
      <c r="M88" s="17">
        <f>SUM(M86:M87)</f>
        <v>-41408.379999999997</v>
      </c>
      <c r="N88" s="21">
        <f>SUM(N86:N87)</f>
        <v>176191.62</v>
      </c>
    </row>
    <row r="89" spans="1:14" ht="20.100000000000001" customHeight="1">
      <c r="A89" s="22" t="s">
        <v>122</v>
      </c>
      <c r="B89" s="33"/>
      <c r="C89" s="34"/>
      <c r="D89" s="25"/>
      <c r="E89" s="25"/>
      <c r="F89" s="9"/>
      <c r="G89" s="9"/>
      <c r="H89" s="9"/>
      <c r="I89" s="9"/>
      <c r="J89" s="9"/>
      <c r="K89" s="9"/>
      <c r="L89" s="9"/>
      <c r="M89" s="9"/>
      <c r="N89" s="11"/>
    </row>
    <row r="90" spans="1:14" ht="20.100000000000001" customHeight="1">
      <c r="A90" s="12" t="s">
        <v>123</v>
      </c>
      <c r="B90" s="13" t="s">
        <v>23</v>
      </c>
      <c r="C90" s="14">
        <v>44263</v>
      </c>
      <c r="D90" s="15" t="s">
        <v>37</v>
      </c>
      <c r="E90" s="15" t="s">
        <v>31</v>
      </c>
      <c r="F90" s="17">
        <v>145000</v>
      </c>
      <c r="G90" s="18">
        <v>-22690.48</v>
      </c>
      <c r="H90" s="17">
        <v>-4161.5</v>
      </c>
      <c r="I90" s="17">
        <v>-4408</v>
      </c>
      <c r="J90" s="19">
        <v>0</v>
      </c>
      <c r="K90" s="19">
        <v>0</v>
      </c>
      <c r="L90" s="19">
        <v>0</v>
      </c>
      <c r="M90" s="17">
        <f>SUM(G90:L90)</f>
        <v>-31259.98</v>
      </c>
      <c r="N90" s="21">
        <f>F90+M90</f>
        <v>113740.02</v>
      </c>
    </row>
    <row r="91" spans="1:14" ht="20.100000000000001" customHeight="1">
      <c r="A91" s="12" t="s">
        <v>124</v>
      </c>
      <c r="B91" s="13" t="s">
        <v>27</v>
      </c>
      <c r="C91" s="14">
        <v>44682</v>
      </c>
      <c r="D91" s="15" t="s">
        <v>30</v>
      </c>
      <c r="E91" s="15" t="s">
        <v>31</v>
      </c>
      <c r="F91" s="17">
        <v>95000</v>
      </c>
      <c r="G91" s="18">
        <v>-10929.23</v>
      </c>
      <c r="H91" s="17">
        <v>-2726.5</v>
      </c>
      <c r="I91" s="17">
        <v>-2888</v>
      </c>
      <c r="J91" s="19">
        <v>0</v>
      </c>
      <c r="K91" s="19">
        <v>0</v>
      </c>
      <c r="L91" s="19">
        <v>0</v>
      </c>
      <c r="M91" s="17">
        <f t="shared" ref="M91:M92" si="10">SUM(G91:L91)</f>
        <v>-16543.73</v>
      </c>
      <c r="N91" s="21">
        <f t="shared" ref="N91:N92" si="11">F91+M91</f>
        <v>78456.27</v>
      </c>
    </row>
    <row r="92" spans="1:14" ht="20.100000000000001" customHeight="1">
      <c r="A92" s="12" t="s">
        <v>125</v>
      </c>
      <c r="B92" s="13" t="s">
        <v>27</v>
      </c>
      <c r="C92" s="14">
        <v>45839</v>
      </c>
      <c r="D92" s="15" t="s">
        <v>126</v>
      </c>
      <c r="E92" s="15" t="s">
        <v>68</v>
      </c>
      <c r="F92" s="17">
        <v>25000</v>
      </c>
      <c r="G92" s="51">
        <v>0</v>
      </c>
      <c r="H92" s="17">
        <v>-717.5</v>
      </c>
      <c r="I92" s="17">
        <v>-760</v>
      </c>
      <c r="J92" s="19"/>
      <c r="K92" s="19"/>
      <c r="L92" s="19"/>
      <c r="M92" s="17">
        <f t="shared" si="10"/>
        <v>-1477.5</v>
      </c>
      <c r="N92" s="21">
        <f t="shared" si="11"/>
        <v>23522.5</v>
      </c>
    </row>
    <row r="93" spans="1:14" ht="20.100000000000001" customHeight="1">
      <c r="A93" s="12" t="s">
        <v>32</v>
      </c>
      <c r="B93" s="31"/>
      <c r="C93" s="32"/>
      <c r="D93" s="15"/>
      <c r="E93" s="15"/>
      <c r="F93" s="17">
        <f>SUM(F90:F92)</f>
        <v>265000</v>
      </c>
      <c r="G93" s="17">
        <f>SUM(G90:G92)</f>
        <v>-33619.71</v>
      </c>
      <c r="H93" s="17">
        <f>SUM(H90:H92)</f>
        <v>-7605.5</v>
      </c>
      <c r="I93" s="17">
        <f>SUM(I90:I92)</f>
        <v>-8056</v>
      </c>
      <c r="J93" s="19">
        <v>0</v>
      </c>
      <c r="K93" s="19">
        <v>0</v>
      </c>
      <c r="L93" s="19">
        <v>0</v>
      </c>
      <c r="M93" s="17">
        <f>SUM(M90:M92)</f>
        <v>-49281.21</v>
      </c>
      <c r="N93" s="21">
        <f>SUM(N90:N92)</f>
        <v>215718.79</v>
      </c>
    </row>
    <row r="94" spans="1:14" ht="20.100000000000001" customHeight="1">
      <c r="A94" s="22" t="s">
        <v>127</v>
      </c>
      <c r="B94" s="33"/>
      <c r="C94" s="34"/>
      <c r="D94" s="25"/>
      <c r="E94" s="25"/>
      <c r="F94" s="26"/>
      <c r="G94" s="26"/>
      <c r="H94" s="26"/>
      <c r="I94" s="26"/>
      <c r="J94" s="9"/>
      <c r="K94" s="9"/>
      <c r="L94" s="9"/>
      <c r="M94" s="26"/>
      <c r="N94" s="27"/>
    </row>
    <row r="95" spans="1:14" ht="20.100000000000001" customHeight="1">
      <c r="A95" s="12" t="s">
        <v>128</v>
      </c>
      <c r="B95" s="13" t="s">
        <v>23</v>
      </c>
      <c r="C95" s="14">
        <v>44348</v>
      </c>
      <c r="D95" s="15" t="s">
        <v>37</v>
      </c>
      <c r="E95" s="15" t="s">
        <v>31</v>
      </c>
      <c r="F95" s="17">
        <v>132000</v>
      </c>
      <c r="G95" s="18">
        <v>-19632.560000000001</v>
      </c>
      <c r="H95" s="17">
        <v>-3788.4</v>
      </c>
      <c r="I95" s="17">
        <v>-4012.8</v>
      </c>
      <c r="J95" s="19">
        <v>0</v>
      </c>
      <c r="K95" s="19">
        <v>0</v>
      </c>
      <c r="L95" s="30">
        <v>0</v>
      </c>
      <c r="M95" s="17">
        <f>SUM(G95:L95)</f>
        <v>-27433.760000000002</v>
      </c>
      <c r="N95" s="21">
        <f t="shared" ref="N95:N111" si="12">F95+M95</f>
        <v>104566.23999999999</v>
      </c>
    </row>
    <row r="96" spans="1:14" ht="20.100000000000001" customHeight="1">
      <c r="A96" s="12" t="s">
        <v>129</v>
      </c>
      <c r="B96" s="13" t="s">
        <v>27</v>
      </c>
      <c r="C96" s="14">
        <v>38231</v>
      </c>
      <c r="D96" s="15" t="s">
        <v>42</v>
      </c>
      <c r="E96" s="15" t="s">
        <v>90</v>
      </c>
      <c r="F96" s="17">
        <v>90000</v>
      </c>
      <c r="G96" s="18">
        <v>-9753.11</v>
      </c>
      <c r="H96" s="17">
        <v>-2583</v>
      </c>
      <c r="I96" s="17">
        <v>-2736</v>
      </c>
      <c r="J96" s="19">
        <v>0</v>
      </c>
      <c r="K96" s="19">
        <v>0</v>
      </c>
      <c r="L96" s="30">
        <v>0</v>
      </c>
      <c r="M96" s="17">
        <f>SUM(G96:L96)</f>
        <v>-15072.11</v>
      </c>
      <c r="N96" s="21">
        <f t="shared" si="12"/>
        <v>74927.89</v>
      </c>
    </row>
    <row r="97" spans="1:18" ht="20.100000000000001" customHeight="1">
      <c r="A97" s="12" t="s">
        <v>130</v>
      </c>
      <c r="B97" s="13" t="s">
        <v>23</v>
      </c>
      <c r="C97" s="14">
        <v>44230</v>
      </c>
      <c r="D97" s="15" t="s">
        <v>131</v>
      </c>
      <c r="E97" s="15" t="s">
        <v>31</v>
      </c>
      <c r="F97" s="17">
        <v>55000</v>
      </c>
      <c r="G97" s="18">
        <v>-2302.36</v>
      </c>
      <c r="H97" s="17">
        <v>-1578.5</v>
      </c>
      <c r="I97" s="17">
        <v>-1672</v>
      </c>
      <c r="J97" s="17">
        <v>-1715.46</v>
      </c>
      <c r="K97" s="19">
        <v>0</v>
      </c>
      <c r="L97" s="30">
        <v>0</v>
      </c>
      <c r="M97" s="17">
        <f t="shared" ref="M97:M111" si="13">SUM(G97:L97)</f>
        <v>-7268.3200000000006</v>
      </c>
      <c r="N97" s="21">
        <f t="shared" si="12"/>
        <v>47731.68</v>
      </c>
    </row>
    <row r="98" spans="1:18" ht="25.5" customHeight="1">
      <c r="A98" s="12" t="s">
        <v>132</v>
      </c>
      <c r="B98" s="13" t="s">
        <v>23</v>
      </c>
      <c r="C98" s="14">
        <v>44652</v>
      </c>
      <c r="D98" s="15" t="s">
        <v>131</v>
      </c>
      <c r="E98" s="16" t="s">
        <v>31</v>
      </c>
      <c r="F98" s="17">
        <v>55000</v>
      </c>
      <c r="G98" s="18">
        <v>-2559.6799999999998</v>
      </c>
      <c r="H98" s="17">
        <v>-1578.5</v>
      </c>
      <c r="I98" s="17">
        <v>-1672</v>
      </c>
      <c r="J98" s="30">
        <v>0</v>
      </c>
      <c r="K98" s="19">
        <v>0</v>
      </c>
      <c r="L98" s="30">
        <v>0</v>
      </c>
      <c r="M98" s="17">
        <f>SUM(G98:L98)</f>
        <v>-5810.18</v>
      </c>
      <c r="N98" s="21">
        <f t="shared" si="12"/>
        <v>49189.82</v>
      </c>
    </row>
    <row r="99" spans="1:18" ht="29.25" customHeight="1">
      <c r="A99" s="12" t="s">
        <v>133</v>
      </c>
      <c r="B99" s="13" t="s">
        <v>23</v>
      </c>
      <c r="C99" s="14">
        <v>44958</v>
      </c>
      <c r="D99" s="15" t="s">
        <v>131</v>
      </c>
      <c r="E99" s="16" t="s">
        <v>31</v>
      </c>
      <c r="F99" s="17">
        <v>55000</v>
      </c>
      <c r="G99" s="18">
        <v>-2302.36</v>
      </c>
      <c r="H99" s="17">
        <v>-1578.5</v>
      </c>
      <c r="I99" s="17">
        <v>-1672</v>
      </c>
      <c r="J99" s="17">
        <v>-1715.46</v>
      </c>
      <c r="K99" s="19">
        <v>0</v>
      </c>
      <c r="L99" s="30">
        <v>0</v>
      </c>
      <c r="M99" s="17">
        <f t="shared" si="13"/>
        <v>-7268.3200000000006</v>
      </c>
      <c r="N99" s="21">
        <f t="shared" si="12"/>
        <v>47731.68</v>
      </c>
    </row>
    <row r="100" spans="1:18" ht="20.100000000000001" customHeight="1">
      <c r="A100" s="12" t="s">
        <v>134</v>
      </c>
      <c r="B100" s="13" t="s">
        <v>27</v>
      </c>
      <c r="C100" s="14">
        <v>44958</v>
      </c>
      <c r="D100" s="15" t="s">
        <v>44</v>
      </c>
      <c r="E100" s="52" t="s">
        <v>31</v>
      </c>
      <c r="F100" s="17">
        <v>55000</v>
      </c>
      <c r="G100" s="18">
        <v>-2559.6799999999998</v>
      </c>
      <c r="H100" s="17">
        <v>-1578.5</v>
      </c>
      <c r="I100" s="17">
        <v>-1672</v>
      </c>
      <c r="J100" s="30">
        <v>0</v>
      </c>
      <c r="K100" s="19">
        <v>0</v>
      </c>
      <c r="L100" s="19">
        <v>0</v>
      </c>
      <c r="M100" s="17">
        <f t="shared" si="13"/>
        <v>-5810.18</v>
      </c>
      <c r="N100" s="21">
        <f t="shared" si="12"/>
        <v>49189.82</v>
      </c>
    </row>
    <row r="101" spans="1:18" ht="25.5" customHeight="1">
      <c r="A101" s="12" t="s">
        <v>135</v>
      </c>
      <c r="B101" s="13" t="s">
        <v>27</v>
      </c>
      <c r="C101" s="14">
        <v>45047</v>
      </c>
      <c r="D101" s="15" t="s">
        <v>136</v>
      </c>
      <c r="E101" s="16" t="s">
        <v>68</v>
      </c>
      <c r="F101" s="17">
        <v>31500</v>
      </c>
      <c r="G101" s="51">
        <v>0</v>
      </c>
      <c r="H101" s="53">
        <v>-904.05</v>
      </c>
      <c r="I101" s="17">
        <v>-957.6</v>
      </c>
      <c r="J101" s="30">
        <v>0</v>
      </c>
      <c r="K101" s="19">
        <v>0</v>
      </c>
      <c r="L101" s="30">
        <v>0</v>
      </c>
      <c r="M101" s="17">
        <f t="shared" si="13"/>
        <v>-1861.65</v>
      </c>
      <c r="N101" s="21">
        <f t="shared" si="12"/>
        <v>29638.35</v>
      </c>
    </row>
    <row r="102" spans="1:18" ht="27" customHeight="1">
      <c r="A102" s="12" t="s">
        <v>137</v>
      </c>
      <c r="B102" s="13" t="s">
        <v>27</v>
      </c>
      <c r="C102" s="14">
        <v>40148</v>
      </c>
      <c r="D102" s="15" t="s">
        <v>136</v>
      </c>
      <c r="E102" s="16" t="s">
        <v>68</v>
      </c>
      <c r="F102" s="17">
        <v>34000</v>
      </c>
      <c r="G102" s="51">
        <v>0</v>
      </c>
      <c r="H102" s="50">
        <v>-975.8</v>
      </c>
      <c r="I102" s="17">
        <v>-1033.5999999999999</v>
      </c>
      <c r="J102" s="17">
        <v>-1715.46</v>
      </c>
      <c r="K102" s="19">
        <v>0</v>
      </c>
      <c r="L102" s="30">
        <v>0</v>
      </c>
      <c r="M102" s="17">
        <f>SUM(G102:L102)</f>
        <v>-3724.8599999999997</v>
      </c>
      <c r="N102" s="21">
        <f t="shared" si="12"/>
        <v>30275.14</v>
      </c>
    </row>
    <row r="103" spans="1:18" ht="25.5" customHeight="1">
      <c r="A103" s="12" t="s">
        <v>138</v>
      </c>
      <c r="B103" s="13" t="s">
        <v>27</v>
      </c>
      <c r="C103" s="14">
        <v>44713</v>
      </c>
      <c r="D103" s="15" t="s">
        <v>136</v>
      </c>
      <c r="E103" s="16" t="s">
        <v>68</v>
      </c>
      <c r="F103" s="17">
        <v>31500</v>
      </c>
      <c r="G103" s="51">
        <v>0</v>
      </c>
      <c r="H103" s="53">
        <v>-904.05</v>
      </c>
      <c r="I103" s="17">
        <v>-957.6</v>
      </c>
      <c r="J103" s="19">
        <v>0</v>
      </c>
      <c r="K103" s="19">
        <v>0</v>
      </c>
      <c r="L103" s="30">
        <v>0</v>
      </c>
      <c r="M103" s="17">
        <f t="shared" si="13"/>
        <v>-1861.65</v>
      </c>
      <c r="N103" s="21">
        <f t="shared" si="12"/>
        <v>29638.35</v>
      </c>
      <c r="Q103" s="54"/>
      <c r="R103" s="54"/>
    </row>
    <row r="104" spans="1:18" ht="27" customHeight="1">
      <c r="A104" s="12" t="s">
        <v>139</v>
      </c>
      <c r="B104" s="13" t="s">
        <v>27</v>
      </c>
      <c r="C104" s="14">
        <v>38261</v>
      </c>
      <c r="D104" s="15" t="s">
        <v>140</v>
      </c>
      <c r="E104" s="16" t="s">
        <v>68</v>
      </c>
      <c r="F104" s="17">
        <v>28000</v>
      </c>
      <c r="G104" s="51">
        <v>0</v>
      </c>
      <c r="H104" s="50">
        <v>-803.6</v>
      </c>
      <c r="I104" s="50">
        <v>-851.2</v>
      </c>
      <c r="J104" s="19">
        <v>0</v>
      </c>
      <c r="K104" s="19">
        <v>0</v>
      </c>
      <c r="L104" s="30">
        <v>0</v>
      </c>
      <c r="M104" s="17">
        <f t="shared" si="13"/>
        <v>-1654.8000000000002</v>
      </c>
      <c r="N104" s="21">
        <f t="shared" si="12"/>
        <v>26345.200000000001</v>
      </c>
    </row>
    <row r="105" spans="1:18" ht="28.5" customHeight="1">
      <c r="A105" s="12" t="s">
        <v>141</v>
      </c>
      <c r="B105" s="13" t="s">
        <v>27</v>
      </c>
      <c r="C105" s="14">
        <v>44713</v>
      </c>
      <c r="D105" s="15" t="s">
        <v>140</v>
      </c>
      <c r="E105" s="16" t="s">
        <v>68</v>
      </c>
      <c r="F105" s="17">
        <v>25000</v>
      </c>
      <c r="G105" s="51">
        <v>0</v>
      </c>
      <c r="H105" s="50">
        <v>-717.5</v>
      </c>
      <c r="I105" s="50">
        <v>-760</v>
      </c>
      <c r="J105" s="19">
        <v>0</v>
      </c>
      <c r="K105" s="19">
        <v>0</v>
      </c>
      <c r="L105" s="30">
        <v>0</v>
      </c>
      <c r="M105" s="17">
        <f t="shared" si="13"/>
        <v>-1477.5</v>
      </c>
      <c r="N105" s="21">
        <f t="shared" si="12"/>
        <v>23522.5</v>
      </c>
    </row>
    <row r="106" spans="1:18" ht="26.25" customHeight="1">
      <c r="A106" s="12" t="s">
        <v>142</v>
      </c>
      <c r="B106" s="13" t="s">
        <v>27</v>
      </c>
      <c r="C106" s="14">
        <v>43782</v>
      </c>
      <c r="D106" s="15" t="s">
        <v>140</v>
      </c>
      <c r="E106" s="16" t="s">
        <v>68</v>
      </c>
      <c r="F106" s="17">
        <v>28000</v>
      </c>
      <c r="G106" s="51">
        <v>0</v>
      </c>
      <c r="H106" s="50">
        <v>-803.6</v>
      </c>
      <c r="I106" s="50">
        <v>-851.2</v>
      </c>
      <c r="J106" s="19">
        <v>0</v>
      </c>
      <c r="K106" s="19">
        <v>0</v>
      </c>
      <c r="L106" s="30">
        <v>0</v>
      </c>
      <c r="M106" s="17">
        <f t="shared" si="13"/>
        <v>-1654.8000000000002</v>
      </c>
      <c r="N106" s="21">
        <f t="shared" si="12"/>
        <v>26345.200000000001</v>
      </c>
    </row>
    <row r="107" spans="1:18" ht="25.5" customHeight="1">
      <c r="A107" s="12" t="s">
        <v>143</v>
      </c>
      <c r="B107" s="13" t="s">
        <v>27</v>
      </c>
      <c r="C107" s="14">
        <v>45261</v>
      </c>
      <c r="D107" s="15" t="s">
        <v>140</v>
      </c>
      <c r="E107" s="16" t="s">
        <v>68</v>
      </c>
      <c r="F107" s="17">
        <v>24000</v>
      </c>
      <c r="G107" s="51">
        <v>0</v>
      </c>
      <c r="H107" s="50">
        <v>-688.8</v>
      </c>
      <c r="I107" s="50">
        <v>-729.6</v>
      </c>
      <c r="J107" s="19">
        <v>0</v>
      </c>
      <c r="K107" s="19">
        <v>0</v>
      </c>
      <c r="L107" s="30">
        <v>0</v>
      </c>
      <c r="M107" s="17">
        <f t="shared" si="13"/>
        <v>-1418.4</v>
      </c>
      <c r="N107" s="21">
        <f t="shared" si="12"/>
        <v>22581.599999999999</v>
      </c>
    </row>
    <row r="108" spans="1:18" ht="25.5" customHeight="1">
      <c r="A108" s="12" t="s">
        <v>144</v>
      </c>
      <c r="B108" s="13" t="s">
        <v>27</v>
      </c>
      <c r="C108" s="14">
        <v>45200</v>
      </c>
      <c r="D108" s="15" t="s">
        <v>140</v>
      </c>
      <c r="E108" s="16" t="s">
        <v>68</v>
      </c>
      <c r="F108" s="17">
        <v>25000</v>
      </c>
      <c r="G108" s="51">
        <v>0</v>
      </c>
      <c r="H108" s="50">
        <v>-717.5</v>
      </c>
      <c r="I108" s="50">
        <v>-760</v>
      </c>
      <c r="J108" s="19">
        <v>0</v>
      </c>
      <c r="K108" s="19">
        <v>0</v>
      </c>
      <c r="L108" s="30">
        <v>0</v>
      </c>
      <c r="M108" s="17">
        <f t="shared" si="13"/>
        <v>-1477.5</v>
      </c>
      <c r="N108" s="21">
        <f t="shared" si="12"/>
        <v>23522.5</v>
      </c>
    </row>
    <row r="109" spans="1:18" ht="26.25" customHeight="1">
      <c r="A109" s="12" t="s">
        <v>145</v>
      </c>
      <c r="B109" s="13" t="s">
        <v>27</v>
      </c>
      <c r="C109" s="14">
        <v>44713</v>
      </c>
      <c r="D109" s="15" t="s">
        <v>140</v>
      </c>
      <c r="E109" s="16" t="s">
        <v>68</v>
      </c>
      <c r="F109" s="17">
        <v>25000</v>
      </c>
      <c r="G109" s="51">
        <v>0</v>
      </c>
      <c r="H109" s="50">
        <v>-717.5</v>
      </c>
      <c r="I109" s="50">
        <v>-760</v>
      </c>
      <c r="J109" s="19">
        <v>0</v>
      </c>
      <c r="K109" s="19">
        <v>0</v>
      </c>
      <c r="L109" s="30">
        <v>0</v>
      </c>
      <c r="M109" s="17">
        <f t="shared" si="13"/>
        <v>-1477.5</v>
      </c>
      <c r="N109" s="21">
        <f t="shared" si="12"/>
        <v>23522.5</v>
      </c>
    </row>
    <row r="110" spans="1:18" ht="27.75" customHeight="1">
      <c r="A110" s="12" t="s">
        <v>146</v>
      </c>
      <c r="B110" s="13" t="s">
        <v>23</v>
      </c>
      <c r="C110" s="14">
        <v>44312</v>
      </c>
      <c r="D110" s="15" t="s">
        <v>147</v>
      </c>
      <c r="E110" s="16" t="s">
        <v>68</v>
      </c>
      <c r="F110" s="17">
        <v>30000</v>
      </c>
      <c r="G110" s="51">
        <v>0</v>
      </c>
      <c r="H110" s="50">
        <v>-861</v>
      </c>
      <c r="I110" s="50">
        <v>-912</v>
      </c>
      <c r="J110" s="19">
        <v>0</v>
      </c>
      <c r="K110" s="19">
        <v>0</v>
      </c>
      <c r="L110" s="30">
        <v>0</v>
      </c>
      <c r="M110" s="17">
        <f t="shared" si="13"/>
        <v>-1773</v>
      </c>
      <c r="N110" s="21">
        <f t="shared" si="12"/>
        <v>28227</v>
      </c>
    </row>
    <row r="111" spans="1:18" ht="27.75" customHeight="1">
      <c r="A111" s="12" t="s">
        <v>148</v>
      </c>
      <c r="B111" s="13" t="s">
        <v>23</v>
      </c>
      <c r="C111" s="14">
        <v>44774</v>
      </c>
      <c r="D111" s="15" t="s">
        <v>140</v>
      </c>
      <c r="E111" s="16" t="s">
        <v>68</v>
      </c>
      <c r="F111" s="17">
        <v>30200</v>
      </c>
      <c r="G111" s="51">
        <v>0</v>
      </c>
      <c r="H111" s="50">
        <v>-866.74</v>
      </c>
      <c r="I111" s="50">
        <v>-918.08</v>
      </c>
      <c r="J111" s="19">
        <v>0</v>
      </c>
      <c r="K111" s="19">
        <v>0</v>
      </c>
      <c r="L111" s="30">
        <v>0</v>
      </c>
      <c r="M111" s="17">
        <f t="shared" si="13"/>
        <v>-1784.8200000000002</v>
      </c>
      <c r="N111" s="21">
        <f t="shared" si="12"/>
        <v>28415.18</v>
      </c>
    </row>
    <row r="112" spans="1:18" ht="27" customHeight="1">
      <c r="A112" s="12" t="s">
        <v>32</v>
      </c>
      <c r="B112" s="31"/>
      <c r="C112" s="32"/>
      <c r="D112" s="15"/>
      <c r="E112" s="15"/>
      <c r="F112" s="17">
        <f>SUM(F95:F111)</f>
        <v>754200</v>
      </c>
      <c r="G112" s="17">
        <f>SUM(G95:G111)</f>
        <v>-39109.75</v>
      </c>
      <c r="H112" s="17">
        <f>SUM(H95:H111)</f>
        <v>-21645.539999999997</v>
      </c>
      <c r="I112" s="17">
        <f>SUM(I95:I111)</f>
        <v>-22927.68</v>
      </c>
      <c r="J112" s="17">
        <f>SUM(J95:J111)</f>
        <v>-5146.38</v>
      </c>
      <c r="K112" s="19">
        <v>0</v>
      </c>
      <c r="L112" s="30">
        <v>0</v>
      </c>
      <c r="M112" s="17">
        <f>SUM(M95:M111)</f>
        <v>-88829.349999999991</v>
      </c>
      <c r="N112" s="21">
        <f>SUM(N95:N111)</f>
        <v>665370.65</v>
      </c>
    </row>
    <row r="113" spans="1:14" ht="27" customHeight="1">
      <c r="A113" s="22" t="s">
        <v>149</v>
      </c>
      <c r="B113" s="33"/>
      <c r="C113" s="34"/>
      <c r="D113" s="25"/>
      <c r="E113" s="25"/>
      <c r="F113" s="9"/>
      <c r="G113" s="9"/>
      <c r="H113" s="9"/>
      <c r="I113" s="9"/>
      <c r="J113" s="9"/>
      <c r="K113" s="9"/>
      <c r="L113" s="9"/>
      <c r="M113" s="9"/>
      <c r="N113" s="11"/>
    </row>
    <row r="114" spans="1:14" ht="20.100000000000001" customHeight="1">
      <c r="A114" s="12" t="s">
        <v>150</v>
      </c>
      <c r="B114" s="13" t="s">
        <v>23</v>
      </c>
      <c r="C114" s="14">
        <v>39845</v>
      </c>
      <c r="D114" s="15" t="s">
        <v>37</v>
      </c>
      <c r="E114" s="15" t="s">
        <v>31</v>
      </c>
      <c r="F114" s="17">
        <v>145000</v>
      </c>
      <c r="G114" s="18">
        <v>-22261.62</v>
      </c>
      <c r="H114" s="17">
        <v>-4161.5</v>
      </c>
      <c r="I114" s="17">
        <v>-4408</v>
      </c>
      <c r="J114" s="17">
        <v>-1715.46</v>
      </c>
      <c r="K114" s="19">
        <v>0</v>
      </c>
      <c r="L114" s="30">
        <v>0</v>
      </c>
      <c r="M114" s="17">
        <f>SUM(G114:L114)</f>
        <v>-32546.579999999998</v>
      </c>
      <c r="N114" s="21">
        <f>F114+M114</f>
        <v>112453.42</v>
      </c>
    </row>
    <row r="115" spans="1:14" ht="31.5" customHeight="1">
      <c r="A115" s="12" t="s">
        <v>151</v>
      </c>
      <c r="B115" s="13" t="s">
        <v>23</v>
      </c>
      <c r="C115" s="14">
        <v>42644</v>
      </c>
      <c r="D115" s="15" t="s">
        <v>44</v>
      </c>
      <c r="E115" s="15" t="s">
        <v>31</v>
      </c>
      <c r="F115" s="17">
        <v>50500</v>
      </c>
      <c r="G115" s="29">
        <v>-1924.57</v>
      </c>
      <c r="H115" s="17">
        <v>-1449.35</v>
      </c>
      <c r="I115" s="17">
        <v>-1535.2</v>
      </c>
      <c r="J115" s="19">
        <v>0</v>
      </c>
      <c r="K115" s="19">
        <v>0</v>
      </c>
      <c r="L115" s="30">
        <v>0</v>
      </c>
      <c r="M115" s="17">
        <f>SUM(G115:L115)</f>
        <v>-4909.12</v>
      </c>
      <c r="N115" s="21">
        <f>F115+M115</f>
        <v>45590.879999999997</v>
      </c>
    </row>
    <row r="116" spans="1:14" ht="26.25" customHeight="1">
      <c r="A116" s="12" t="s">
        <v>152</v>
      </c>
      <c r="B116" s="13" t="s">
        <v>27</v>
      </c>
      <c r="C116" s="14">
        <v>44470</v>
      </c>
      <c r="D116" s="15" t="s">
        <v>126</v>
      </c>
      <c r="E116" s="16" t="s">
        <v>68</v>
      </c>
      <c r="F116" s="17">
        <v>33000</v>
      </c>
      <c r="G116" s="51">
        <v>0</v>
      </c>
      <c r="H116" s="17">
        <v>-947.1</v>
      </c>
      <c r="I116" s="17">
        <v>-1003.2</v>
      </c>
      <c r="J116" s="19">
        <v>0</v>
      </c>
      <c r="K116" s="19">
        <v>0</v>
      </c>
      <c r="L116" s="30">
        <v>0</v>
      </c>
      <c r="M116" s="17">
        <f>SUM(G116:L116)</f>
        <v>-1950.3000000000002</v>
      </c>
      <c r="N116" s="21">
        <f>F116+M116</f>
        <v>31049.7</v>
      </c>
    </row>
    <row r="117" spans="1:14" ht="20.100000000000001" customHeight="1">
      <c r="A117" s="12" t="s">
        <v>32</v>
      </c>
      <c r="B117" s="31"/>
      <c r="C117" s="32"/>
      <c r="D117" s="15"/>
      <c r="E117" s="15"/>
      <c r="F117" s="17">
        <f>SUM(F114:F116)</f>
        <v>228500</v>
      </c>
      <c r="G117" s="17">
        <f>SUM(G114:G116)</f>
        <v>-24186.19</v>
      </c>
      <c r="H117" s="17">
        <f>SUM(H114:H116)</f>
        <v>-6557.9500000000007</v>
      </c>
      <c r="I117" s="17">
        <f>SUM(I114:I116)</f>
        <v>-6946.4</v>
      </c>
      <c r="J117" s="17">
        <f>SUM(J114:J116)</f>
        <v>-1715.46</v>
      </c>
      <c r="K117" s="19">
        <v>0</v>
      </c>
      <c r="L117" s="19">
        <v>0</v>
      </c>
      <c r="M117" s="17">
        <f>SUM(M114:M116)</f>
        <v>-39406</v>
      </c>
      <c r="N117" s="21">
        <f>SUM(N114:N116)</f>
        <v>189094</v>
      </c>
    </row>
    <row r="118" spans="1:14" ht="20.100000000000001" customHeight="1">
      <c r="A118" s="22" t="s">
        <v>153</v>
      </c>
      <c r="B118" s="33"/>
      <c r="C118" s="34"/>
      <c r="D118" s="25"/>
      <c r="E118" s="25"/>
      <c r="F118" s="9"/>
      <c r="G118" s="9"/>
      <c r="H118" s="9"/>
      <c r="I118" s="9"/>
      <c r="J118" s="9"/>
      <c r="K118" s="9"/>
      <c r="L118" s="9"/>
      <c r="M118" s="9"/>
      <c r="N118" s="11"/>
    </row>
    <row r="119" spans="1:14" ht="20.100000000000001" customHeight="1">
      <c r="A119" s="12" t="s">
        <v>154</v>
      </c>
      <c r="B119" s="13" t="s">
        <v>23</v>
      </c>
      <c r="C119" s="14">
        <v>38231</v>
      </c>
      <c r="D119" s="15" t="s">
        <v>37</v>
      </c>
      <c r="E119" s="15" t="s">
        <v>31</v>
      </c>
      <c r="F119" s="17">
        <v>130000</v>
      </c>
      <c r="G119" s="18">
        <v>-18304.38</v>
      </c>
      <c r="H119" s="17">
        <v>-3731</v>
      </c>
      <c r="I119" s="17">
        <v>-3952</v>
      </c>
      <c r="J119" s="17">
        <v>-3430.92</v>
      </c>
      <c r="K119" s="19">
        <v>0</v>
      </c>
      <c r="L119" s="30">
        <v>0</v>
      </c>
      <c r="M119" s="17">
        <f>SUM(G119:L119)</f>
        <v>-29418.300000000003</v>
      </c>
      <c r="N119" s="21">
        <f>F119+M119</f>
        <v>100581.7</v>
      </c>
    </row>
    <row r="120" spans="1:14" ht="24.75" customHeight="1">
      <c r="A120" s="12" t="s">
        <v>155</v>
      </c>
      <c r="B120" s="13" t="s">
        <v>23</v>
      </c>
      <c r="C120" s="14">
        <v>42278</v>
      </c>
      <c r="D120" s="15" t="s">
        <v>126</v>
      </c>
      <c r="E120" s="16" t="s">
        <v>68</v>
      </c>
      <c r="F120" s="17">
        <v>40000</v>
      </c>
      <c r="G120" s="55">
        <v>-442.65</v>
      </c>
      <c r="H120" s="17">
        <v>-1148</v>
      </c>
      <c r="I120" s="17">
        <v>-1216</v>
      </c>
      <c r="J120" s="19">
        <v>0</v>
      </c>
      <c r="K120" s="19">
        <v>0</v>
      </c>
      <c r="L120" s="30">
        <v>0</v>
      </c>
      <c r="M120" s="17">
        <f>SUM(G120:L120)</f>
        <v>-2806.65</v>
      </c>
      <c r="N120" s="21">
        <f>F120+M120</f>
        <v>37193.35</v>
      </c>
    </row>
    <row r="121" spans="1:14" ht="25.5" customHeight="1">
      <c r="A121" s="12" t="s">
        <v>156</v>
      </c>
      <c r="B121" s="13" t="s">
        <v>27</v>
      </c>
      <c r="C121" s="14">
        <v>38657</v>
      </c>
      <c r="D121" s="15" t="s">
        <v>126</v>
      </c>
      <c r="E121" s="16" t="s">
        <v>68</v>
      </c>
      <c r="F121" s="17">
        <v>40000</v>
      </c>
      <c r="G121" s="55">
        <v>-442.65</v>
      </c>
      <c r="H121" s="17">
        <v>-1148</v>
      </c>
      <c r="I121" s="17">
        <v>-1216</v>
      </c>
      <c r="J121" s="19">
        <v>0</v>
      </c>
      <c r="K121" s="19">
        <v>0</v>
      </c>
      <c r="L121" s="30">
        <v>0</v>
      </c>
      <c r="M121" s="17">
        <f>SUM(G121:L121)</f>
        <v>-2806.65</v>
      </c>
      <c r="N121" s="21">
        <f>F121+M121</f>
        <v>37193.35</v>
      </c>
    </row>
    <row r="122" spans="1:14" ht="29.25" customHeight="1">
      <c r="A122" s="12" t="s">
        <v>157</v>
      </c>
      <c r="B122" s="13" t="s">
        <v>23</v>
      </c>
      <c r="C122" s="14">
        <v>45153</v>
      </c>
      <c r="D122" s="15" t="s">
        <v>126</v>
      </c>
      <c r="E122" s="16" t="s">
        <v>68</v>
      </c>
      <c r="F122" s="17">
        <v>30000</v>
      </c>
      <c r="G122" s="51">
        <v>0</v>
      </c>
      <c r="H122" s="50">
        <v>-861</v>
      </c>
      <c r="I122" s="56">
        <v>-912</v>
      </c>
      <c r="J122" s="19">
        <v>0</v>
      </c>
      <c r="K122" s="19">
        <v>0</v>
      </c>
      <c r="L122" s="30">
        <v>0</v>
      </c>
      <c r="M122" s="17">
        <f>SUM(G122:L122)</f>
        <v>-1773</v>
      </c>
      <c r="N122" s="21">
        <f>F122+M122</f>
        <v>28227</v>
      </c>
    </row>
    <row r="123" spans="1:14" ht="29.25" customHeight="1">
      <c r="A123" s="12" t="s">
        <v>158</v>
      </c>
      <c r="B123" s="13" t="s">
        <v>27</v>
      </c>
      <c r="C123" s="14">
        <v>45153</v>
      </c>
      <c r="D123" s="15" t="s">
        <v>159</v>
      </c>
      <c r="E123" s="16" t="s">
        <v>68</v>
      </c>
      <c r="F123" s="17">
        <v>24200</v>
      </c>
      <c r="G123" s="51">
        <v>0</v>
      </c>
      <c r="H123" s="50">
        <v>-694.54</v>
      </c>
      <c r="I123" s="50">
        <v>-735.68</v>
      </c>
      <c r="J123" s="19">
        <v>0</v>
      </c>
      <c r="K123" s="19">
        <v>0</v>
      </c>
      <c r="L123" s="30">
        <v>0</v>
      </c>
      <c r="M123" s="17">
        <f>SUM(G123:L123)</f>
        <v>-1430.2199999999998</v>
      </c>
      <c r="N123" s="21">
        <f>F123+M123</f>
        <v>22769.78</v>
      </c>
    </row>
    <row r="124" spans="1:14" ht="20.100000000000001" customHeight="1">
      <c r="A124" s="12" t="s">
        <v>32</v>
      </c>
      <c r="B124" s="31"/>
      <c r="C124" s="32"/>
      <c r="D124" s="15"/>
      <c r="E124" s="15"/>
      <c r="F124" s="17">
        <f>SUM(F119:F123)</f>
        <v>264200</v>
      </c>
      <c r="G124" s="17">
        <f>SUM(G119:G123)</f>
        <v>-19189.680000000004</v>
      </c>
      <c r="H124" s="17">
        <f>SUM(H119:H123)</f>
        <v>-7582.54</v>
      </c>
      <c r="I124" s="17">
        <f>SUM(I119:I123)</f>
        <v>-8031.68</v>
      </c>
      <c r="J124" s="17">
        <f>SUM(J119:J123)</f>
        <v>-3430.92</v>
      </c>
      <c r="K124" s="19">
        <v>0</v>
      </c>
      <c r="L124" s="19">
        <v>0</v>
      </c>
      <c r="M124" s="17">
        <f>SUM(M119:M123)</f>
        <v>-38234.820000000007</v>
      </c>
      <c r="N124" s="21">
        <f>SUM(N119:N123)</f>
        <v>225965.18</v>
      </c>
    </row>
    <row r="125" spans="1:14" ht="26.25" customHeight="1">
      <c r="A125" s="22" t="s">
        <v>160</v>
      </c>
      <c r="B125" s="33"/>
      <c r="C125" s="34"/>
      <c r="D125" s="25"/>
      <c r="E125" s="25"/>
      <c r="F125" s="9"/>
      <c r="G125" s="9"/>
      <c r="H125" s="9"/>
      <c r="I125" s="9"/>
      <c r="J125" s="9"/>
      <c r="K125" s="9"/>
      <c r="L125" s="9"/>
      <c r="M125" s="9"/>
      <c r="N125" s="11"/>
    </row>
    <row r="126" spans="1:14" ht="27.75" customHeight="1">
      <c r="A126" s="12" t="s">
        <v>161</v>
      </c>
      <c r="B126" s="13" t="s">
        <v>23</v>
      </c>
      <c r="C126" s="14">
        <v>42095</v>
      </c>
      <c r="D126" s="15" t="s">
        <v>162</v>
      </c>
      <c r="E126" s="16" t="s">
        <v>68</v>
      </c>
      <c r="F126" s="17">
        <v>40000</v>
      </c>
      <c r="G126" s="55">
        <v>-442.65</v>
      </c>
      <c r="H126" s="17">
        <v>-1148</v>
      </c>
      <c r="I126" s="17">
        <v>-1216</v>
      </c>
      <c r="J126" s="19">
        <v>0</v>
      </c>
      <c r="K126" s="19">
        <v>0</v>
      </c>
      <c r="L126" s="30">
        <v>0</v>
      </c>
      <c r="M126" s="17">
        <f t="shared" ref="M126:M137" si="14">SUM(G126:L126)</f>
        <v>-2806.65</v>
      </c>
      <c r="N126" s="21">
        <f t="shared" ref="N126:N136" si="15">F126+M126</f>
        <v>37193.35</v>
      </c>
    </row>
    <row r="127" spans="1:14" ht="27.75" customHeight="1">
      <c r="A127" s="12" t="s">
        <v>163</v>
      </c>
      <c r="B127" s="13" t="s">
        <v>23</v>
      </c>
      <c r="C127" s="14">
        <v>45385</v>
      </c>
      <c r="D127" s="15" t="s">
        <v>67</v>
      </c>
      <c r="E127" s="16" t="s">
        <v>68</v>
      </c>
      <c r="F127" s="17">
        <v>36000</v>
      </c>
      <c r="G127" s="51">
        <v>0</v>
      </c>
      <c r="H127" s="17">
        <v>-1033.2</v>
      </c>
      <c r="I127" s="17">
        <v>-1094.4000000000001</v>
      </c>
      <c r="J127" s="19">
        <v>0</v>
      </c>
      <c r="K127" s="19">
        <v>0</v>
      </c>
      <c r="L127" s="30">
        <v>0</v>
      </c>
      <c r="M127" s="17">
        <f t="shared" si="14"/>
        <v>-2127.6000000000004</v>
      </c>
      <c r="N127" s="21">
        <f t="shared" si="15"/>
        <v>33872.400000000001</v>
      </c>
    </row>
    <row r="128" spans="1:14" ht="32.25" customHeight="1">
      <c r="A128" s="12" t="s">
        <v>164</v>
      </c>
      <c r="B128" s="13" t="s">
        <v>23</v>
      </c>
      <c r="C128" s="14">
        <v>45444</v>
      </c>
      <c r="D128" s="15" t="s">
        <v>67</v>
      </c>
      <c r="E128" s="16" t="s">
        <v>68</v>
      </c>
      <c r="F128" s="17">
        <v>32500</v>
      </c>
      <c r="G128" s="51">
        <v>0</v>
      </c>
      <c r="H128" s="50">
        <v>-932.75</v>
      </c>
      <c r="I128" s="50">
        <v>-988</v>
      </c>
      <c r="J128" s="19">
        <v>0</v>
      </c>
      <c r="K128" s="19">
        <v>0</v>
      </c>
      <c r="L128" s="30">
        <v>0</v>
      </c>
      <c r="M128" s="17">
        <f t="shared" si="14"/>
        <v>-1920.75</v>
      </c>
      <c r="N128" s="21">
        <f t="shared" si="15"/>
        <v>30579.25</v>
      </c>
    </row>
    <row r="129" spans="1:14" ht="24.75" customHeight="1">
      <c r="A129" s="12" t="s">
        <v>165</v>
      </c>
      <c r="B129" s="13" t="s">
        <v>23</v>
      </c>
      <c r="C129" s="14">
        <v>44958</v>
      </c>
      <c r="D129" s="15" t="s">
        <v>67</v>
      </c>
      <c r="E129" s="16" t="s">
        <v>68</v>
      </c>
      <c r="F129" s="17">
        <v>32500</v>
      </c>
      <c r="G129" s="51">
        <v>0</v>
      </c>
      <c r="H129" s="50">
        <v>-932.75</v>
      </c>
      <c r="I129" s="50">
        <v>-988</v>
      </c>
      <c r="J129" s="19">
        <v>0</v>
      </c>
      <c r="K129" s="19">
        <v>0</v>
      </c>
      <c r="L129" s="30">
        <v>0</v>
      </c>
      <c r="M129" s="17">
        <f t="shared" si="14"/>
        <v>-1920.75</v>
      </c>
      <c r="N129" s="21">
        <f t="shared" si="15"/>
        <v>30579.25</v>
      </c>
    </row>
    <row r="130" spans="1:14" ht="27.75" customHeight="1">
      <c r="A130" s="12" t="s">
        <v>166</v>
      </c>
      <c r="B130" s="13" t="s">
        <v>23</v>
      </c>
      <c r="C130" s="14">
        <v>41312</v>
      </c>
      <c r="D130" s="15" t="s">
        <v>67</v>
      </c>
      <c r="E130" s="16" t="s">
        <v>68</v>
      </c>
      <c r="F130" s="17">
        <v>35000</v>
      </c>
      <c r="G130" s="51">
        <v>0</v>
      </c>
      <c r="H130" s="17">
        <v>-1004.5</v>
      </c>
      <c r="I130" s="17">
        <v>-1064</v>
      </c>
      <c r="J130" s="19">
        <v>0</v>
      </c>
      <c r="K130" s="19">
        <v>0</v>
      </c>
      <c r="L130" s="30">
        <v>0</v>
      </c>
      <c r="M130" s="17">
        <f t="shared" si="14"/>
        <v>-2068.5</v>
      </c>
      <c r="N130" s="21">
        <f t="shared" si="15"/>
        <v>32931.5</v>
      </c>
    </row>
    <row r="131" spans="1:14" ht="27.75" customHeight="1">
      <c r="A131" s="12" t="s">
        <v>167</v>
      </c>
      <c r="B131" s="13" t="s">
        <v>23</v>
      </c>
      <c r="C131" s="14">
        <v>45170</v>
      </c>
      <c r="D131" s="15" t="s">
        <v>67</v>
      </c>
      <c r="E131" s="16" t="s">
        <v>68</v>
      </c>
      <c r="F131" s="17">
        <v>36000</v>
      </c>
      <c r="G131" s="51">
        <v>0</v>
      </c>
      <c r="H131" s="17">
        <v>-1033.2</v>
      </c>
      <c r="I131" s="17">
        <v>-1094.4000000000001</v>
      </c>
      <c r="J131" s="19">
        <v>0</v>
      </c>
      <c r="K131" s="19">
        <v>0</v>
      </c>
      <c r="L131" s="30">
        <v>0</v>
      </c>
      <c r="M131" s="17">
        <f t="shared" si="14"/>
        <v>-2127.6000000000004</v>
      </c>
      <c r="N131" s="21">
        <f t="shared" si="15"/>
        <v>33872.400000000001</v>
      </c>
    </row>
    <row r="132" spans="1:14" ht="28.5" customHeight="1">
      <c r="A132" s="12" t="s">
        <v>168</v>
      </c>
      <c r="B132" s="13" t="s">
        <v>23</v>
      </c>
      <c r="C132" s="14">
        <v>44713</v>
      </c>
      <c r="D132" s="15" t="s">
        <v>67</v>
      </c>
      <c r="E132" s="16" t="s">
        <v>68</v>
      </c>
      <c r="F132" s="17">
        <v>32500</v>
      </c>
      <c r="G132" s="51">
        <v>0</v>
      </c>
      <c r="H132" s="50">
        <v>-932.75</v>
      </c>
      <c r="I132" s="50">
        <v>-988</v>
      </c>
      <c r="J132" s="19">
        <v>0</v>
      </c>
      <c r="K132" s="19">
        <v>0</v>
      </c>
      <c r="L132" s="30">
        <v>0</v>
      </c>
      <c r="M132" s="17">
        <f t="shared" si="14"/>
        <v>-1920.75</v>
      </c>
      <c r="N132" s="21">
        <f t="shared" si="15"/>
        <v>30579.25</v>
      </c>
    </row>
    <row r="133" spans="1:14" ht="28.5" customHeight="1">
      <c r="A133" s="12" t="s">
        <v>169</v>
      </c>
      <c r="B133" s="13" t="s">
        <v>23</v>
      </c>
      <c r="C133" s="14">
        <v>44166</v>
      </c>
      <c r="D133" s="15" t="s">
        <v>67</v>
      </c>
      <c r="E133" s="16" t="s">
        <v>68</v>
      </c>
      <c r="F133" s="17">
        <v>32500</v>
      </c>
      <c r="G133" s="51">
        <v>0</v>
      </c>
      <c r="H133" s="50">
        <v>-932.75</v>
      </c>
      <c r="I133" s="50">
        <v>-988</v>
      </c>
      <c r="J133" s="19">
        <v>0</v>
      </c>
      <c r="K133" s="19">
        <v>0</v>
      </c>
      <c r="L133" s="30">
        <v>0</v>
      </c>
      <c r="M133" s="17">
        <f t="shared" si="14"/>
        <v>-1920.75</v>
      </c>
      <c r="N133" s="21">
        <f t="shared" si="15"/>
        <v>30579.25</v>
      </c>
    </row>
    <row r="134" spans="1:14" ht="28.5" customHeight="1">
      <c r="A134" s="12" t="s">
        <v>170</v>
      </c>
      <c r="B134" s="13" t="s">
        <v>23</v>
      </c>
      <c r="C134" s="14">
        <v>45383</v>
      </c>
      <c r="D134" s="15" t="s">
        <v>171</v>
      </c>
      <c r="E134" s="16" t="s">
        <v>68</v>
      </c>
      <c r="F134" s="17">
        <v>24000</v>
      </c>
      <c r="G134" s="51">
        <v>0</v>
      </c>
      <c r="H134" s="50">
        <v>-688.8</v>
      </c>
      <c r="I134" s="50">
        <v>-729.6</v>
      </c>
      <c r="J134" s="19">
        <v>0</v>
      </c>
      <c r="K134" s="19">
        <v>0</v>
      </c>
      <c r="L134" s="30">
        <v>0</v>
      </c>
      <c r="M134" s="17">
        <f t="shared" si="14"/>
        <v>-1418.4</v>
      </c>
      <c r="N134" s="21">
        <f t="shared" si="15"/>
        <v>22581.599999999999</v>
      </c>
    </row>
    <row r="135" spans="1:14" ht="28.5" customHeight="1">
      <c r="A135" s="12" t="s">
        <v>172</v>
      </c>
      <c r="B135" s="13" t="s">
        <v>23</v>
      </c>
      <c r="C135" s="14">
        <v>44652</v>
      </c>
      <c r="D135" s="15" t="s">
        <v>173</v>
      </c>
      <c r="E135" s="16" t="s">
        <v>68</v>
      </c>
      <c r="F135" s="17">
        <v>23000</v>
      </c>
      <c r="G135" s="51">
        <v>0</v>
      </c>
      <c r="H135" s="17">
        <v>-660.1</v>
      </c>
      <c r="I135" s="17">
        <v>-699.2</v>
      </c>
      <c r="J135" s="19">
        <v>0</v>
      </c>
      <c r="K135" s="19">
        <v>0</v>
      </c>
      <c r="L135" s="30">
        <v>0</v>
      </c>
      <c r="M135" s="17">
        <f t="shared" si="14"/>
        <v>-1359.3000000000002</v>
      </c>
      <c r="N135" s="21">
        <f t="shared" si="15"/>
        <v>21640.7</v>
      </c>
    </row>
    <row r="136" spans="1:14" ht="27" customHeight="1">
      <c r="A136" s="57" t="s">
        <v>174</v>
      </c>
      <c r="B136" s="13" t="s">
        <v>23</v>
      </c>
      <c r="C136" s="14">
        <v>45870</v>
      </c>
      <c r="D136" s="15" t="s">
        <v>173</v>
      </c>
      <c r="E136" s="16" t="s">
        <v>68</v>
      </c>
      <c r="F136" s="17">
        <v>24000</v>
      </c>
      <c r="G136" s="51">
        <v>0</v>
      </c>
      <c r="H136" s="17">
        <v>-688.8</v>
      </c>
      <c r="I136" s="17">
        <v>-729.6</v>
      </c>
      <c r="J136" s="19">
        <v>0</v>
      </c>
      <c r="K136" s="19">
        <v>0</v>
      </c>
      <c r="L136" s="30">
        <v>0</v>
      </c>
      <c r="M136" s="17">
        <f t="shared" si="14"/>
        <v>-1418.4</v>
      </c>
      <c r="N136" s="21">
        <f t="shared" si="15"/>
        <v>22581.599999999999</v>
      </c>
    </row>
    <row r="137" spans="1:14" ht="25.5" customHeight="1">
      <c r="A137" s="58" t="s">
        <v>32</v>
      </c>
      <c r="B137" s="19"/>
      <c r="C137" s="19"/>
      <c r="D137" s="19"/>
      <c r="E137" s="19"/>
      <c r="F137" s="19">
        <f>SUM(F126:F136)</f>
        <v>348000</v>
      </c>
      <c r="G137" s="59">
        <f>SUM(G126:G136)</f>
        <v>-442.65</v>
      </c>
      <c r="H137" s="28">
        <f>SUM(H126:H136)</f>
        <v>-9987.5999999999985</v>
      </c>
      <c r="I137" s="28">
        <f>SUM(I126:I136)</f>
        <v>-10579.2</v>
      </c>
      <c r="J137" s="19">
        <v>0</v>
      </c>
      <c r="K137" s="19">
        <v>0</v>
      </c>
      <c r="L137" s="19">
        <f>SUM(L126:L136)</f>
        <v>0</v>
      </c>
      <c r="M137" s="17">
        <f t="shared" si="14"/>
        <v>-21009.449999999997</v>
      </c>
      <c r="N137" s="60">
        <f>SUM(N126:N136)</f>
        <v>326990.55</v>
      </c>
    </row>
    <row r="138" spans="1:14" ht="25.5" customHeight="1" thickBot="1">
      <c r="A138" s="61" t="s">
        <v>175</v>
      </c>
      <c r="B138" s="62"/>
      <c r="C138" s="62"/>
      <c r="D138" s="62"/>
      <c r="E138" s="62"/>
      <c r="F138" s="62">
        <f t="shared" ref="F138:N138" si="16">F14+F23+F28+F32+F40+F46+F51+F59+F62+F68+F72+F77+F84+F88+F93+F112+F117+F124+F137</f>
        <v>9380600</v>
      </c>
      <c r="G138" s="62">
        <f t="shared" si="16"/>
        <v>-1315123.8899999997</v>
      </c>
      <c r="H138" s="62">
        <f t="shared" si="16"/>
        <v>-263009.56</v>
      </c>
      <c r="I138" s="62">
        <f t="shared" si="16"/>
        <v>-246181.63999999998</v>
      </c>
      <c r="J138" s="62">
        <f t="shared" si="16"/>
        <v>-54894.719999999987</v>
      </c>
      <c r="K138" s="62">
        <f t="shared" si="16"/>
        <v>0</v>
      </c>
      <c r="L138" s="62">
        <f t="shared" si="16"/>
        <v>-5000</v>
      </c>
      <c r="M138" s="62">
        <f t="shared" si="16"/>
        <v>-1884209.81</v>
      </c>
      <c r="N138" s="63">
        <f t="shared" si="16"/>
        <v>7496390.1900000004</v>
      </c>
    </row>
    <row r="139" spans="1:14">
      <c r="A139" s="64"/>
      <c r="B139" s="64"/>
      <c r="C139" s="65"/>
      <c r="D139" s="65"/>
      <c r="E139" s="64"/>
      <c r="F139" s="64"/>
      <c r="G139" s="64"/>
      <c r="H139" s="64"/>
      <c r="I139" s="66"/>
      <c r="J139" s="66"/>
      <c r="K139" s="66"/>
      <c r="L139" s="66"/>
      <c r="M139" s="66"/>
      <c r="N139" s="66"/>
    </row>
    <row r="140" spans="1:14" ht="15.6">
      <c r="A140" s="64"/>
      <c r="B140" s="64"/>
      <c r="C140" s="64"/>
      <c r="D140" s="65"/>
      <c r="E140" s="64"/>
      <c r="F140" s="64"/>
      <c r="G140" s="64"/>
      <c r="H140" s="64"/>
      <c r="I140" s="66"/>
      <c r="J140" s="67"/>
      <c r="K140" s="67"/>
      <c r="L140" s="66"/>
      <c r="M140" s="67"/>
      <c r="N140" s="66"/>
    </row>
    <row r="141" spans="1:14" ht="15.6">
      <c r="A141" s="64"/>
      <c r="B141" s="64"/>
      <c r="C141" s="64"/>
      <c r="D141" s="65"/>
      <c r="E141" s="64"/>
      <c r="F141" s="64"/>
      <c r="G141" s="64"/>
      <c r="H141" s="64"/>
      <c r="I141" s="66"/>
      <c r="J141" s="68"/>
      <c r="K141" s="68"/>
      <c r="L141" s="66"/>
      <c r="M141" s="67"/>
      <c r="N141" s="66"/>
    </row>
    <row r="142" spans="1:14" ht="15.6">
      <c r="A142" s="64"/>
      <c r="B142" s="64"/>
      <c r="C142" s="64"/>
      <c r="D142" s="65"/>
      <c r="E142" s="64"/>
      <c r="F142" s="69"/>
      <c r="G142" s="64"/>
      <c r="H142" s="64"/>
      <c r="I142" s="66"/>
      <c r="J142" s="67"/>
      <c r="K142" s="67"/>
      <c r="L142" s="66"/>
      <c r="M142" s="67"/>
      <c r="N142" s="66"/>
    </row>
    <row r="143" spans="1:14" ht="15.6">
      <c r="A143" s="64"/>
      <c r="B143" s="64"/>
      <c r="C143" s="64"/>
      <c r="D143" s="64"/>
      <c r="E143" s="64"/>
      <c r="F143" s="65"/>
      <c r="G143" s="65"/>
      <c r="H143" s="64"/>
      <c r="I143" s="67"/>
      <c r="J143" s="67"/>
      <c r="K143" s="67"/>
      <c r="L143" s="67"/>
      <c r="M143" s="70"/>
      <c r="N143" s="66"/>
    </row>
    <row r="144" spans="1:14" ht="15.6">
      <c r="A144" s="64"/>
      <c r="B144" s="64"/>
      <c r="C144" s="64"/>
      <c r="D144" s="65"/>
      <c r="E144" s="64"/>
      <c r="F144" s="64"/>
      <c r="G144" s="71"/>
      <c r="H144" s="64"/>
      <c r="I144" s="67"/>
      <c r="J144" s="70"/>
      <c r="K144" s="67"/>
      <c r="L144" s="67"/>
      <c r="M144" s="67"/>
      <c r="N144" s="66"/>
    </row>
    <row r="145" spans="1:14" ht="15.6">
      <c r="A145" s="64"/>
      <c r="B145" s="64"/>
      <c r="C145" s="64"/>
      <c r="D145" s="65"/>
      <c r="E145" s="64"/>
      <c r="F145" s="64"/>
      <c r="G145" s="71"/>
      <c r="H145" s="64"/>
      <c r="I145" s="67"/>
      <c r="J145" s="70"/>
      <c r="K145" s="67"/>
      <c r="L145" s="67"/>
      <c r="M145" s="67"/>
      <c r="N145" s="66"/>
    </row>
    <row r="146" spans="1:14" ht="15.6">
      <c r="A146" s="64"/>
      <c r="B146" s="64"/>
      <c r="C146" s="64"/>
      <c r="D146" s="65"/>
      <c r="E146" s="64"/>
      <c r="F146" s="64"/>
      <c r="G146" s="71"/>
      <c r="H146" s="64"/>
      <c r="I146" s="67"/>
      <c r="J146" s="70"/>
      <c r="K146" s="67"/>
      <c r="L146" s="67"/>
      <c r="M146" s="67"/>
      <c r="N146" s="66"/>
    </row>
    <row r="147" spans="1:14">
      <c r="A147" s="72"/>
      <c r="B147" s="72"/>
      <c r="C147" s="72"/>
      <c r="D147" s="72"/>
      <c r="E147" s="72"/>
      <c r="F147" s="72"/>
      <c r="G147" s="72"/>
      <c r="H147" s="72"/>
      <c r="I147" s="66"/>
      <c r="J147" s="66"/>
      <c r="K147" s="66"/>
      <c r="L147" s="66"/>
      <c r="M147" s="66"/>
      <c r="N147" s="66"/>
    </row>
    <row r="148" spans="1:14">
      <c r="A148" s="72"/>
      <c r="B148" s="72"/>
      <c r="C148" s="72"/>
      <c r="D148" s="72"/>
      <c r="E148" s="72"/>
      <c r="F148" s="72"/>
      <c r="G148" s="72"/>
      <c r="H148" s="72"/>
      <c r="I148" s="66"/>
      <c r="J148" s="66"/>
      <c r="K148" s="66"/>
      <c r="L148" s="66"/>
      <c r="M148" s="66"/>
      <c r="N148" s="66"/>
    </row>
  </sheetData>
  <sheetProtection algorithmName="SHA-512" hashValue="E3OwVh71cFhxwgpZVaUgbD7n5Xia77c9sVfSsC747Rv4N7860w/aBKRrNuHGW77EB7xBBTx22BpbBveNPkcYsA==" saltValue="CHjvb7/ti0HrwIjpdgUx2A==" spinCount="100000" sheet="1" formatCells="0" formatColumns="0" formatRows="0" insertColumns="0" insertRows="0" insertHyperlinks="0" deleteColumns="0" deleteRows="0" sort="0" autoFilter="0" pivotTables="0"/>
  <mergeCells count="7">
    <mergeCell ref="A8:N8"/>
    <mergeCell ref="A2:N2"/>
    <mergeCell ref="A3:N3"/>
    <mergeCell ref="A4:N4"/>
    <mergeCell ref="A5:N5"/>
    <mergeCell ref="A6:N6"/>
    <mergeCell ref="A7:N7"/>
  </mergeCells>
  <pageMargins left="0.74803149606299213" right="0.74803149606299213" top="0.98425196850393704" bottom="0.98425196850393704" header="0.51181102362204722" footer="0.51181102362204722"/>
  <pageSetup paperSize="5" scale="57" fitToHeight="0" orientation="landscape" r:id="rId1"/>
  <headerFooter>
    <oddFooter>Página &amp;P</oddFooter>
  </headerFooter>
  <rowBreaks count="4" manualBreakCount="4">
    <brk id="40" max="13" man="1"/>
    <brk id="72" max="13" man="1"/>
    <brk id="101" max="13" man="1"/>
    <brk id="124" max="13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F7C486651223D478240D97B45CD0A8D" ma:contentTypeVersion="18" ma:contentTypeDescription="Crear nuevo documento." ma:contentTypeScope="" ma:versionID="8b082a5b556f1aefbee5ce574ac8080c">
  <xsd:schema xmlns:xsd="http://www.w3.org/2001/XMLSchema" xmlns:xs="http://www.w3.org/2001/XMLSchema" xmlns:p="http://schemas.microsoft.com/office/2006/metadata/properties" xmlns:ns2="30ffa277-37c4-4898-ac08-4c7c2e3fd7d0" xmlns:ns3="095b483f-c7a6-4252-8606-c67109c81eda" targetNamespace="http://schemas.microsoft.com/office/2006/metadata/properties" ma:root="true" ma:fieldsID="6a8d126315c0e6427b0bcd17053e849c" ns2:_="" ns3:_="">
    <xsd:import namespace="30ffa277-37c4-4898-ac08-4c7c2e3fd7d0"/>
    <xsd:import namespace="095b483f-c7a6-4252-8606-c67109c81e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ffa277-37c4-4898-ac08-4c7c2e3fd7d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0ebdc4ba-9f28-4120-84bc-d63b9ce644a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5b483f-c7a6-4252-8606-c67109c81ed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4d270a0d-68d5-4ff9-b424-72a124efe44f}" ma:internalName="TaxCatchAll" ma:showField="CatchAllData" ma:web="095b483f-c7a6-4252-8606-c67109c81e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95b483f-c7a6-4252-8606-c67109c81eda" xsi:nil="true"/>
    <lcf76f155ced4ddcb4097134ff3c332f xmlns="30ffa277-37c4-4898-ac08-4c7c2e3fd7d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C1AEC1E-7D15-4FE3-9069-B2AEEE3986E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0D18262-1706-4A5F-8CA2-919D10BD996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0ffa277-37c4-4898-ac08-4c7c2e3fd7d0"/>
    <ds:schemaRef ds:uri="095b483f-c7a6-4252-8606-c67109c81e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6D823B0-6BA3-4824-897E-7B050C07532F}">
  <ds:schemaRefs>
    <ds:schemaRef ds:uri="http://schemas.microsoft.com/office/2006/metadata/properties"/>
    <ds:schemaRef ds:uri="http://schemas.microsoft.com/office/infopath/2007/PartnerControls"/>
    <ds:schemaRef ds:uri="095b483f-c7a6-4252-8606-c67109c81eda"/>
    <ds:schemaRef ds:uri="30ffa277-37c4-4898-ac08-4c7c2e3fd7d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AGOSTO</vt:lpstr>
      <vt:lpstr>AGOSTO!Área_de_impresión</vt:lpstr>
      <vt:lpstr>AGOSTO!Títulos_a_imprimir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Nysa Ferreira</dc:creator>
  <cp:lastModifiedBy>Nysa Ferreira</cp:lastModifiedBy>
  <dcterms:created xsi:type="dcterms:W3CDTF">2025-09-12T17:18:03Z</dcterms:created>
  <dcterms:modified xsi:type="dcterms:W3CDTF">2025-09-12T17:24:01Z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0x0101004F7C486651223D478240D97B45CD0A8D</vt:lpwstr>
  </property>
  <property fmtid="{D5CDD505-2E9C-101B-9397-08002B2CF9AE}" pid="3" name="MediaServiceImageTags">
    <vt:lpwstr/>
  </property>
</Properties>
</file>