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1" documentId="8_{171B71FD-A855-40A9-ABA4-5091A9EFAC9E}" xr6:coauthVersionLast="47" xr6:coauthVersionMax="47" xr10:uidLastSave="{F313639C-429F-445F-8D4D-7D5AA2C08601}"/>
  <bookViews>
    <workbookView xWindow="-108" yWindow="-108" windowWidth="23256" windowHeight="12576" xr2:uid="{E7A9B912-2BE5-45BB-9A5F-0B0C832A701B}"/>
  </bookViews>
  <sheets>
    <sheet name="Formato Presentacion En (Nuevo)" sheetId="1" r:id="rId1"/>
    <sheet name="Aplicc Financieras En Nuevo (2)" sheetId="3" r:id="rId2"/>
    <sheet name="Hoja2" sheetId="2" r:id="rId3"/>
  </sheets>
  <externalReferences>
    <externalReference r:id="rId4"/>
  </externalReferences>
  <definedNames>
    <definedName name="_xlnm.Print_Area" localSheetId="1">'Aplicc Financieras En Nuevo (2)'!$A$1:$E$94</definedName>
    <definedName name="_xlnm.Print_Titles" localSheetId="1">'Aplicc Financieras En Nuevo (2)'!$1:$8</definedName>
    <definedName name="_xlnm.Print_Titles" localSheetId="0">'Formato Presentacion En (Nuevo)'!$2:$12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3" l="1"/>
  <c r="D75" i="3" s="1"/>
  <c r="E74" i="3"/>
  <c r="D74" i="3"/>
  <c r="C74" i="3"/>
  <c r="B74" i="3"/>
  <c r="E72" i="3"/>
  <c r="E71" i="3"/>
  <c r="E68" i="3"/>
  <c r="E67" i="3"/>
  <c r="E66" i="3"/>
  <c r="E65" i="3"/>
  <c r="D65" i="3" s="1"/>
  <c r="D64" i="3" s="1"/>
  <c r="C64" i="3"/>
  <c r="B64" i="3"/>
  <c r="E58" i="3"/>
  <c r="E57" i="3"/>
  <c r="E56" i="3" s="1"/>
  <c r="D57" i="3"/>
  <c r="D56" i="3" s="1"/>
  <c r="C56" i="3"/>
  <c r="B56" i="3"/>
  <c r="E47" i="3"/>
  <c r="D47" i="3" s="1"/>
  <c r="D46" i="3" s="1"/>
  <c r="E46" i="3"/>
  <c r="C46" i="3"/>
  <c r="B46" i="3"/>
  <c r="E44" i="3"/>
  <c r="D44" i="3" s="1"/>
  <c r="E43" i="3"/>
  <c r="D43" i="3" s="1"/>
  <c r="E42" i="3"/>
  <c r="E41" i="3"/>
  <c r="E36" i="3" s="1"/>
  <c r="E40" i="3"/>
  <c r="E39" i="3"/>
  <c r="D39" i="3"/>
  <c r="E38" i="3"/>
  <c r="E37" i="3"/>
  <c r="D37" i="3" s="1"/>
  <c r="C36" i="3"/>
  <c r="B36" i="3"/>
  <c r="E34" i="3"/>
  <c r="E33" i="3"/>
  <c r="D33" i="3"/>
  <c r="E32" i="3"/>
  <c r="E31" i="3"/>
  <c r="D31" i="3"/>
  <c r="E30" i="3"/>
  <c r="E29" i="3"/>
  <c r="D29" i="3" s="1"/>
  <c r="E28" i="3"/>
  <c r="D28" i="3"/>
  <c r="E27" i="3"/>
  <c r="D27" i="3"/>
  <c r="E26" i="3"/>
  <c r="D26" i="3" s="1"/>
  <c r="D25" i="3" s="1"/>
  <c r="C25" i="3"/>
  <c r="B25" i="3"/>
  <c r="E23" i="3"/>
  <c r="E22" i="3"/>
  <c r="E21" i="3"/>
  <c r="E20" i="3"/>
  <c r="D20" i="3" s="1"/>
  <c r="D19" i="3"/>
  <c r="E19" i="3" s="1"/>
  <c r="E18" i="3" s="1"/>
  <c r="C18" i="3"/>
  <c r="C93" i="3" s="1"/>
  <c r="B18" i="3"/>
  <c r="B93" i="3" s="1"/>
  <c r="B17" i="3" s="1"/>
  <c r="C17" i="3" s="1"/>
  <c r="C15" i="3"/>
  <c r="B15" i="3"/>
  <c r="E14" i="3"/>
  <c r="E13" i="3" s="1"/>
  <c r="D13" i="3"/>
  <c r="C13" i="3"/>
  <c r="B13" i="3"/>
  <c r="E12" i="3"/>
  <c r="E11" i="3"/>
  <c r="E10" i="3"/>
  <c r="E15" i="3" s="1"/>
  <c r="D10" i="3"/>
  <c r="D15" i="3" s="1"/>
  <c r="C10" i="3"/>
  <c r="B10" i="3"/>
  <c r="D36" i="3" l="1"/>
  <c r="D18" i="3"/>
  <c r="E25" i="3"/>
  <c r="E93" i="3" s="1"/>
  <c r="E64" i="3"/>
  <c r="D93" i="3" l="1"/>
  <c r="D17" i="3"/>
  <c r="E17" i="3" s="1"/>
  <c r="E80" i="1" l="1"/>
  <c r="E77" i="1"/>
  <c r="E74" i="1"/>
  <c r="E64" i="1"/>
  <c r="E63" i="1"/>
  <c r="E62" i="1"/>
  <c r="E59" i="1"/>
  <c r="E58" i="1"/>
  <c r="E56" i="1"/>
  <c r="E55" i="1"/>
  <c r="D54" i="1"/>
  <c r="C54" i="1"/>
  <c r="E48" i="1"/>
  <c r="E47" i="1"/>
  <c r="D47" i="1"/>
  <c r="C47" i="1"/>
  <c r="E46" i="1"/>
  <c r="E45" i="1"/>
  <c r="E44" i="1"/>
  <c r="E43" i="1"/>
  <c r="E42" i="1"/>
  <c r="E41" i="1"/>
  <c r="E40" i="1"/>
  <c r="E39" i="1"/>
  <c r="E38" i="1"/>
  <c r="D38" i="1"/>
  <c r="C38" i="1"/>
  <c r="E37" i="1"/>
  <c r="E36" i="1"/>
  <c r="E35" i="1"/>
  <c r="E34" i="1"/>
  <c r="E33" i="1"/>
  <c r="E32" i="1"/>
  <c r="E31" i="1"/>
  <c r="E30" i="1"/>
  <c r="D29" i="1"/>
  <c r="C29" i="1"/>
  <c r="E28" i="1"/>
  <c r="E27" i="1"/>
  <c r="E26" i="1"/>
  <c r="E25" i="1"/>
  <c r="E24" i="1"/>
  <c r="E23" i="1"/>
  <c r="E22" i="1"/>
  <c r="E20" i="1"/>
  <c r="D19" i="1"/>
  <c r="C19" i="1"/>
  <c r="E18" i="1"/>
  <c r="E17" i="1"/>
  <c r="E13" i="1" s="1"/>
  <c r="E16" i="1"/>
  <c r="E15" i="1"/>
  <c r="E14" i="1"/>
  <c r="D13" i="1"/>
  <c r="C13" i="1"/>
  <c r="C12" i="1"/>
  <c r="E29" i="1" l="1"/>
  <c r="E19" i="1"/>
  <c r="E54" i="1"/>
  <c r="E12" i="1"/>
</calcChain>
</file>

<file path=xl/sharedStrings.xml><?xml version="1.0" encoding="utf-8"?>
<sst xmlns="http://schemas.openxmlformats.org/spreadsheetml/2006/main" count="250" uniqueCount="248">
  <si>
    <t xml:space="preserve">  </t>
  </si>
  <si>
    <t>Fondo Patrimonial de las Empresas Reformadas</t>
  </si>
  <si>
    <t>Reporte de Ejecución Presupuestaria del 1 al 31 de Enero</t>
  </si>
  <si>
    <t>Año 2025</t>
  </si>
  <si>
    <t>En RD$</t>
  </si>
  <si>
    <t>No. Cta.</t>
  </si>
  <si>
    <t>Concepto de Cuenta</t>
  </si>
  <si>
    <t>Presupuesto Aprob.</t>
  </si>
  <si>
    <t>Presup. Modificado</t>
  </si>
  <si>
    <t>Enero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</si>
  <si>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</si>
  <si>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</si>
  <si>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</si>
  <si>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</si>
  <si>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</si>
  <si>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</si>
  <si>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</si>
  <si>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</si>
  <si>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</si>
  <si>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Representacion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</si>
  <si>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</si>
  <si>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</si>
  <si>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</si>
  <si>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</si>
  <si>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</si>
  <si>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</si>
  <si>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</si>
  <si>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</si>
  <si>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</si>
  <si>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</si>
  <si>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</si>
  <si>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</si>
  <si>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</si>
  <si>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</si>
  <si>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</si>
  <si>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</si>
  <si>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</si>
  <si>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</si>
  <si>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</si>
  <si>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</si>
  <si>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</si>
  <si>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</si>
  <si>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</si>
  <si>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</si>
  <si>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</si>
  <si>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</si>
  <si>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</si>
  <si>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</si>
  <si>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</si>
  <si>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</si>
  <si>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</si>
  <si>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</si>
  <si>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</si>
  <si>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</si>
  <si>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</si>
  <si>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</si>
  <si>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</si>
  <si>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</si>
  <si>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</si>
  <si>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</si>
  <si>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</si>
  <si>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</si>
  <si>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</si>
  <si>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</si>
  <si>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</si>
  <si>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</si>
  <si>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2.4.2</t>
  </si>
  <si>
    <t>Transferencias Corrientes al Gobierno Geral. Nac.</t>
  </si>
  <si>
    <t>2.4.3</t>
  </si>
  <si>
    <t>Transferencias Corrientes a Gobiernos Genrales Loc</t>
  </si>
  <si>
    <t>2.4.4</t>
  </si>
  <si>
    <t>Transferencias Corrientes Empresas P. no Financieras</t>
  </si>
  <si>
    <t>2.4.5</t>
  </si>
  <si>
    <t>Transferencias Corrientes a Inst. Publicas Financieras</t>
  </si>
  <si>
    <t>2.4.6</t>
  </si>
  <si>
    <t>Subvenciones</t>
  </si>
  <si>
    <t>2.4.7</t>
  </si>
  <si>
    <t>Transferencias Corrientes Sector Externo</t>
  </si>
  <si>
    <t>2.4.9</t>
  </si>
  <si>
    <t>Transferencias Corrientes Otras Instituciones Publicas</t>
  </si>
  <si>
    <t>2.5</t>
  </si>
  <si>
    <t>Transferencia de Capital</t>
  </si>
  <si>
    <t>2.5.1</t>
  </si>
  <si>
    <t>Transferencias de Capital a Asociaciones Privadas SFL</t>
  </si>
  <si>
    <t>2.5.2</t>
  </si>
  <si>
    <t>Transferencia  Capital al Gobierno Central</t>
  </si>
  <si>
    <t>2.5.3</t>
  </si>
  <si>
    <t>Transferencia de Capital a Gobiernos Locales</t>
  </si>
  <si>
    <t>2.5.4</t>
  </si>
  <si>
    <t>Transferencia de Capital Empresas Publicas no F.</t>
  </si>
  <si>
    <t>2.5.6</t>
  </si>
  <si>
    <t>Transferencias de Capital Sector Externo</t>
  </si>
  <si>
    <t>2.5.9</t>
  </si>
  <si>
    <t>Transferencias de Capital a Otras Instituciones Pub.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</si>
  <si>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</si>
  <si>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</si>
  <si>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</si>
  <si>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</si>
  <si>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</si>
  <si>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</si>
  <si>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</si>
  <si>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Instrumental y de Laboratorio</t>
  </si>
  <si>
    <t>2.6.4</t>
  </si>
  <si>
    <t>Vehículos y Equipos de Transp. Tracción y Elevación</t>
  </si>
  <si>
    <t>2.6.5</t>
  </si>
  <si>
    <t>Maquinaria y otros Equipos</t>
  </si>
  <si>
    <t>2.6.6</t>
  </si>
  <si>
    <t>Equipo de Defensa y Seguridad</t>
  </si>
  <si>
    <t>2.6.7</t>
  </si>
  <si>
    <t>Activos Biologicos</t>
  </si>
  <si>
    <t>2.6.8</t>
  </si>
  <si>
    <t>Bienes Intangibles</t>
  </si>
  <si>
    <t>2.6.9</t>
  </si>
  <si>
    <t>Edificios Estructuras tierras, terrenos y Obj. Valor</t>
  </si>
  <si>
    <t>2.7</t>
  </si>
  <si>
    <t>Obras</t>
  </si>
  <si>
    <t>2.7.1.1.01</t>
  </si>
  <si>
    <t xml:space="preserve">Obras para edificacion residencial </t>
  </si>
  <si>
    <t>Pago Cubicacion No. 8  Construccion 150 Viviendas San Juan</t>
  </si>
  <si>
    <t>2.7.1.2</t>
  </si>
  <si>
    <t xml:space="preserve">Obras para edificación no residencial </t>
  </si>
  <si>
    <t>Pago Cubicacion No. 6 Construccion Play de Baseball Cien Fuegos Santiago</t>
  </si>
  <si>
    <t>Pago Cubicacion 1/Manuel Antonio Mercedes/Panaderia Matas de Farfan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</si>
  <si>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</si>
  <si>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</si>
  <si>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</si>
  <si>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</si>
  <si>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</si>
  <si>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</si>
  <si>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</si>
  <si>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para Inversion</t>
  </si>
  <si>
    <t>2.8</t>
  </si>
  <si>
    <t>Adquisicion de Activos Financieros C/F Politica</t>
  </si>
  <si>
    <t>2.8.1</t>
  </si>
  <si>
    <t>Concesión de Prestamos</t>
  </si>
  <si>
    <t>2.8.2</t>
  </si>
  <si>
    <t>Adq. de Titulos de Valores Representativos de Deuda</t>
  </si>
  <si>
    <t>2.9</t>
  </si>
  <si>
    <t>Gastos Financieros</t>
  </si>
  <si>
    <t>2.9.1</t>
  </si>
  <si>
    <t>Intereses de la Deuda Publica Interna</t>
  </si>
  <si>
    <t>2.9.2</t>
  </si>
  <si>
    <t>Intereses de la Deuda Publica Externa</t>
  </si>
  <si>
    <t>4.1</t>
  </si>
  <si>
    <t>Aplicaciones Financieras</t>
  </si>
  <si>
    <t>Incremento de Activos Financieros Corrientes</t>
  </si>
  <si>
    <t>4.1.1</t>
  </si>
  <si>
    <t>4.1.2</t>
  </si>
  <si>
    <t>Incremento de Activos Financieros no Corrientes</t>
  </si>
  <si>
    <t>Disminucion de Fondos de Terceros</t>
  </si>
  <si>
    <t>4.3.5</t>
  </si>
  <si>
    <t>Disminucion de  Depositos Fondos de Terceros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</si>
  <si>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</si>
  <si>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</si>
  <si>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</si>
  <si>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</si>
  <si>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</si>
  <si>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</si>
  <si>
    <t xml:space="preserve">                                                                                                  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</si>
  <si>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</si>
  <si>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</si>
  <si>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</si>
  <si>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Presupesto Aprobado</t>
  </si>
  <si>
    <t>Presupuesto Mod.</t>
  </si>
  <si>
    <t xml:space="preserve">Enero 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</si>
  <si>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</si>
  <si>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</si>
  <si>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</si>
  <si>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</si>
  <si>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</si>
  <si>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</si>
  <si>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</si>
  <si>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</si>
  <si>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</si>
  <si>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</si>
  <si>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</si>
  <si>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</si>
  <si>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</si>
  <si>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</si>
  <si>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</si>
  <si>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</si>
  <si>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</si>
  <si>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</si>
  <si>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</si>
  <si>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</si>
  <si>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</si>
  <si>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</si>
  <si>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</si>
  <si>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</si>
  <si>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</si>
  <si>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</si>
  <si>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</si>
  <si>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</si>
  <si>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</si>
  <si>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</si>
  <si>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</si>
  <si>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</si>
  <si>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</si>
  <si>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</si>
  <si>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</si>
  <si>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</si>
  <si>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2.4.2 - Transf. Corrientes al Gob. General</t>
  </si>
  <si>
    <t>2.4.3 Transf. Corrientes a Gob. Generales Locales</t>
  </si>
  <si>
    <t>2.4.4 Transf. Corr. Emp. Públicas no Financieras</t>
  </si>
  <si>
    <t>2.4.5 Transf.Corr. Inst. Públicas no Financieras</t>
  </si>
  <si>
    <t>2.4.6 Subvenciones</t>
  </si>
  <si>
    <t>2.4.7 Tranf. Corrientes Sector Externo</t>
  </si>
  <si>
    <t>2.4.9 Tranf. Corrientes Otras Inst. Públicas</t>
  </si>
  <si>
    <t>2.5 - TRANSFERENCIAS DE CAPITAL</t>
  </si>
  <si>
    <t>2.5.1 - Transferencias de Capital ASFL</t>
  </si>
  <si>
    <t>2.5.2 - Transferencias de Capital al Gobierno</t>
  </si>
  <si>
    <t>2.5.3 - Transferencias de Capital a Gobiernos Locales</t>
  </si>
  <si>
    <t>2.5.4 - Transf. Capital Emp. P no Financieras</t>
  </si>
  <si>
    <t xml:space="preserve">2.5.6 - Transf. Capital Sector Externo </t>
  </si>
  <si>
    <t>2.5.9 - Transf. Capital Otras Inst. Públicas</t>
  </si>
  <si>
    <t>2.6 - BIENES MUEBLES, INMUEBLES E INT.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</si>
  <si>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</si>
  <si>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</si>
  <si>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</si>
  <si>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</si>
  <si>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</si>
  <si>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2.6.7 - Activos Biológicos</t>
  </si>
  <si>
    <t>2.6.8 - Bienes Intangibles</t>
  </si>
  <si>
    <t>2.6.9 - Edif. Estructuras Obj. Valor</t>
  </si>
  <si>
    <t>2.7 - OBRAS</t>
  </si>
  <si>
    <t>2.7.1 - Obras en Edificaciones</t>
  </si>
  <si>
    <t>2.7.2 - Infraestructura</t>
  </si>
  <si>
    <t>2.7.3 - Construcciones en Bienes Consecionados</t>
  </si>
  <si>
    <t>2.7.4 - Gastos de Inversión</t>
  </si>
  <si>
    <t>2.8 - ADQ. ACTIVOS FINANC. C/F POLITICA</t>
  </si>
  <si>
    <t>2.8.1 - Concesión de Prestamos</t>
  </si>
  <si>
    <t>2.8.2 - Adq. de Titulos de Valores Represt. de Deudas</t>
  </si>
  <si>
    <t>2.9 - GASTOS FINANCIEROS</t>
  </si>
  <si>
    <t>2.9.1 - Intereses de la Deuda Pública Interna</t>
  </si>
  <si>
    <t>2.9.2 - Intereses de la Deuda Pública Externa</t>
  </si>
  <si>
    <t>4.1 APLICACIONES FINANCIERAS</t>
  </si>
  <si>
    <t xml:space="preserve">4.1 Incremento de los Activos Financ. Corrientes </t>
  </si>
  <si>
    <t>4.1.1 - Incremento de los Activos Finac. Corrientes</t>
  </si>
  <si>
    <t>4.1.2 - Incremento de los Activos Financ. No Corr.</t>
  </si>
  <si>
    <t>4.3 - Disminución de Fondos de Terceros</t>
  </si>
  <si>
    <t>4.3.5 - Disminución de Depósitos Fondos de Terceros</t>
  </si>
  <si>
    <t>Total Gastos</t>
  </si>
  <si>
    <t xml:space="preserve">                         Claudio Marte</t>
  </si>
  <si>
    <t xml:space="preserve">                         Marleny Medrano</t>
  </si>
  <si>
    <t xml:space="preserve">                Encargado División Presupuesto</t>
  </si>
  <si>
    <t xml:space="preserve"> Directora Administrativa y Financiera</t>
  </si>
  <si>
    <t xml:space="preserve">                   Jose E.Florentino</t>
  </si>
  <si>
    <t xml:space="preserve">    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</si>
</sst>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>
    <font>
      <sz val="10"/>
      <name val="Arial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gency FB"/>
      <family val="2"/>
    </font>
    <font>
      <sz val="11"/>
      <color theme="1"/>
      <name val="Museo Sans 100"/>
      <family val="3"/>
    </font>
    <font>
      <b/>
      <sz val="16"/>
      <name val="Museo Sans 100"/>
      <family val="3"/>
    </font>
    <font>
      <b/>
      <sz val="14"/>
      <color theme="1"/>
      <name val="Museo Sans 100"/>
      <family val="3"/>
    </font>
    <font>
      <b/>
      <sz val="16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b/>
      <sz val="12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2">
    <xf numFmtId="0" fontId="0" fillId="0" borderId="0" xfId="0"/>
    <xf numFmtId="43" fontId="4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41" fontId="2" fillId="0" borderId="0" xfId="1" applyNumberFormat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3" fontId="0" fillId="0" borderId="0" xfId="0" applyNumberFormat="1"/>
    <xf numFmtId="49" fontId="5" fillId="3" borderId="0" xfId="0" applyNumberFormat="1" applyFont="1" applyFill="1" applyAlignment="1">
      <alignment horizontal="left"/>
    </xf>
    <xf numFmtId="43" fontId="5" fillId="3" borderId="0" xfId="1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43" fontId="5" fillId="0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43" fontId="6" fillId="0" borderId="0" xfId="1" applyFont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43" fontId="0" fillId="0" borderId="0" xfId="1" applyFont="1"/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43" fontId="5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43" fontId="0" fillId="0" borderId="0" xfId="1" applyFont="1" applyAlignment="1">
      <alignment horizontal="center"/>
    </xf>
    <xf numFmtId="43" fontId="5" fillId="0" borderId="0" xfId="1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8" fillId="0" borderId="6" xfId="0" applyFont="1" applyBorder="1"/>
    <xf numFmtId="0" fontId="12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3" fontId="14" fillId="0" borderId="11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3" xfId="1" applyFont="1" applyBorder="1" applyAlignment="1">
      <alignment horizontal="center"/>
    </xf>
    <xf numFmtId="0" fontId="14" fillId="0" borderId="0" xfId="0" applyFont="1"/>
    <xf numFmtId="0" fontId="13" fillId="0" borderId="14" xfId="0" applyFont="1" applyBorder="1" applyAlignment="1">
      <alignment horizontal="left" wrapText="1"/>
    </xf>
    <xf numFmtId="43" fontId="13" fillId="0" borderId="15" xfId="1" applyFont="1" applyBorder="1" applyAlignment="1">
      <alignment wrapText="1"/>
    </xf>
    <xf numFmtId="43" fontId="13" fillId="0" borderId="16" xfId="1" applyFont="1" applyBorder="1" applyAlignment="1">
      <alignment wrapText="1"/>
    </xf>
    <xf numFmtId="43" fontId="8" fillId="0" borderId="0" xfId="0" applyNumberFormat="1" applyFont="1"/>
    <xf numFmtId="43" fontId="15" fillId="0" borderId="0" xfId="0" applyNumberFormat="1" applyFont="1"/>
    <xf numFmtId="0" fontId="16" fillId="0" borderId="14" xfId="0" applyFont="1" applyBorder="1" applyAlignment="1">
      <alignment horizontal="left"/>
    </xf>
    <xf numFmtId="43" fontId="16" fillId="0" borderId="15" xfId="1" applyFont="1" applyBorder="1" applyAlignment="1">
      <alignment horizontal="center"/>
    </xf>
    <xf numFmtId="43" fontId="16" fillId="0" borderId="16" xfId="1" applyFont="1" applyBorder="1" applyAlignment="1">
      <alignment horizontal="center"/>
    </xf>
    <xf numFmtId="0" fontId="16" fillId="0" borderId="0" xfId="0" applyFont="1"/>
    <xf numFmtId="43" fontId="16" fillId="0" borderId="0" xfId="0" applyNumberFormat="1" applyFont="1"/>
    <xf numFmtId="43" fontId="14" fillId="0" borderId="0" xfId="0" applyNumberFormat="1" applyFont="1"/>
    <xf numFmtId="0" fontId="12" fillId="0" borderId="14" xfId="0" applyFont="1" applyBorder="1" applyAlignment="1">
      <alignment horizontal="center"/>
    </xf>
    <xf numFmtId="43" fontId="12" fillId="0" borderId="15" xfId="1" applyFont="1" applyBorder="1" applyAlignment="1">
      <alignment horizontal="center"/>
    </xf>
    <xf numFmtId="43" fontId="12" fillId="0" borderId="16" xfId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3" fontId="17" fillId="0" borderId="17" xfId="1" applyFont="1" applyBorder="1" applyAlignment="1">
      <alignment horizontal="center"/>
    </xf>
    <xf numFmtId="43" fontId="17" fillId="0" borderId="15" xfId="1" applyFont="1" applyBorder="1"/>
    <xf numFmtId="43" fontId="17" fillId="0" borderId="16" xfId="1" applyFont="1" applyBorder="1"/>
    <xf numFmtId="0" fontId="12" fillId="0" borderId="14" xfId="0" applyFont="1" applyBorder="1" applyAlignment="1">
      <alignment horizontal="center" vertical="center" wrapText="1"/>
    </xf>
    <xf numFmtId="41" fontId="18" fillId="0" borderId="8" xfId="1" applyNumberFormat="1" applyFont="1" applyFill="1" applyBorder="1" applyAlignment="1">
      <alignment horizontal="left"/>
    </xf>
    <xf numFmtId="43" fontId="12" fillId="0" borderId="15" xfId="1" applyFont="1" applyBorder="1" applyAlignment="1">
      <alignment horizontal="left" wrapText="1"/>
    </xf>
    <xf numFmtId="43" fontId="12" fillId="0" borderId="16" xfId="1" applyFont="1" applyBorder="1" applyAlignment="1"/>
    <xf numFmtId="0" fontId="12" fillId="0" borderId="0" xfId="0" applyFont="1"/>
    <xf numFmtId="43" fontId="13" fillId="0" borderId="11" xfId="1" applyFont="1" applyBorder="1" applyAlignment="1">
      <alignment wrapText="1"/>
    </xf>
    <xf numFmtId="0" fontId="13" fillId="0" borderId="0" xfId="0" applyFont="1"/>
    <xf numFmtId="43" fontId="16" fillId="0" borderId="15" xfId="1" applyFont="1" applyBorder="1" applyAlignment="1">
      <alignment wrapText="1"/>
    </xf>
    <xf numFmtId="43" fontId="16" fillId="0" borderId="16" xfId="1" applyFont="1" applyBorder="1" applyAlignment="1">
      <alignment wrapText="1"/>
    </xf>
    <xf numFmtId="43" fontId="16" fillId="0" borderId="15" xfId="1" applyFont="1" applyFill="1" applyBorder="1" applyAlignment="1">
      <alignment wrapText="1"/>
    </xf>
    <xf numFmtId="0" fontId="16" fillId="0" borderId="14" xfId="0" applyFont="1" applyBorder="1" applyAlignment="1">
      <alignment horizontal="left" wrapText="1"/>
    </xf>
    <xf numFmtId="43" fontId="19" fillId="0" borderId="0" xfId="0" applyNumberFormat="1" applyFont="1"/>
    <xf numFmtId="0" fontId="16" fillId="0" borderId="18" xfId="0" applyFont="1" applyBorder="1" applyAlignment="1">
      <alignment horizontal="left"/>
    </xf>
    <xf numFmtId="0" fontId="16" fillId="0" borderId="8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6" fillId="0" borderId="18" xfId="0" applyFont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43" fontId="16" fillId="0" borderId="15" xfId="1" applyFont="1" applyBorder="1" applyAlignment="1"/>
    <xf numFmtId="0" fontId="16" fillId="0" borderId="19" xfId="0" applyFont="1" applyBorder="1" applyAlignment="1">
      <alignment horizontal="left" wrapText="1"/>
    </xf>
    <xf numFmtId="43" fontId="16" fillId="0" borderId="20" xfId="1" applyFont="1" applyBorder="1" applyAlignment="1">
      <alignment wrapText="1"/>
    </xf>
    <xf numFmtId="43" fontId="16" fillId="0" borderId="21" xfId="1" applyFont="1" applyBorder="1" applyAlignment="1">
      <alignment wrapText="1"/>
    </xf>
    <xf numFmtId="0" fontId="16" fillId="0" borderId="22" xfId="0" applyFont="1" applyBorder="1" applyAlignment="1">
      <alignment horizontal="left" wrapText="1"/>
    </xf>
    <xf numFmtId="43" fontId="16" fillId="0" borderId="23" xfId="1" applyFont="1" applyBorder="1" applyAlignment="1">
      <alignment wrapText="1"/>
    </xf>
    <xf numFmtId="43" fontId="16" fillId="0" borderId="24" xfId="1" applyFont="1" applyBorder="1" applyAlignment="1">
      <alignment wrapText="1"/>
    </xf>
    <xf numFmtId="0" fontId="12" fillId="5" borderId="7" xfId="0" applyFont="1" applyFill="1" applyBorder="1" applyAlignment="1">
      <alignment horizontal="left"/>
    </xf>
    <xf numFmtId="3" fontId="12" fillId="5" borderId="8" xfId="1" applyNumberFormat="1" applyFont="1" applyFill="1" applyBorder="1" applyAlignment="1">
      <alignment horizontal="center" wrapText="1"/>
    </xf>
    <xf numFmtId="43" fontId="12" fillId="5" borderId="8" xfId="1" applyFont="1" applyFill="1" applyBorder="1" applyAlignment="1">
      <alignment horizontal="center" wrapText="1"/>
    </xf>
    <xf numFmtId="43" fontId="12" fillId="5" borderId="9" xfId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0" borderId="0" xfId="0" applyNumberFormat="1" applyFont="1" applyAlignment="1">
      <alignment vertical="center" wrapText="1"/>
    </xf>
    <xf numFmtId="164" fontId="8" fillId="0" borderId="0" xfId="0" applyNumberFormat="1" applyFont="1"/>
    <xf numFmtId="0" fontId="9" fillId="4" borderId="5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5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41686</xdr:rowOff>
    </xdr:from>
    <xdr:to>
      <xdr:col>1</xdr:col>
      <xdr:colOff>1868366</xdr:colOff>
      <xdr:row>4</xdr:row>
      <xdr:rowOff>37621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2445812A-4EFD-45D0-9BFA-BA5E1D7CD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611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2087981</xdr:colOff>
      <xdr:row>0</xdr:row>
      <xdr:rowOff>0</xdr:rowOff>
    </xdr:from>
    <xdr:to>
      <xdr:col>3</xdr:col>
      <xdr:colOff>192698</xdr:colOff>
      <xdr:row>4</xdr:row>
      <xdr:rowOff>129640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42AD4-D6A3-46F7-BF29-C34F80B2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6606" y="0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63</xdr:row>
      <xdr:rowOff>0</xdr:rowOff>
    </xdr:from>
    <xdr:to>
      <xdr:col>1</xdr:col>
      <xdr:colOff>190501</xdr:colOff>
      <xdr:row>63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C947FB4D-15D5-4774-A8DC-358EB730E53C}"/>
            </a:ext>
          </a:extLst>
        </xdr:cNvPr>
        <xdr:cNvSpPr>
          <a:spLocks noChangeShapeType="1"/>
        </xdr:cNvSpPr>
      </xdr:nvSpPr>
      <xdr:spPr bwMode="auto">
        <a:xfrm flipH="1">
          <a:off x="609600" y="1135380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89</xdr:row>
      <xdr:rowOff>10027</xdr:rowOff>
    </xdr:from>
    <xdr:to>
      <xdr:col>4</xdr:col>
      <xdr:colOff>491289</xdr:colOff>
      <xdr:row>89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6F6FF1EC-0EF1-41C3-AD09-CFFC6D6B0933}"/>
            </a:ext>
          </a:extLst>
        </xdr:cNvPr>
        <xdr:cNvSpPr>
          <a:spLocks noChangeShapeType="1"/>
        </xdr:cNvSpPr>
      </xdr:nvSpPr>
      <xdr:spPr bwMode="auto">
        <a:xfrm>
          <a:off x="4176964" y="1514525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88</xdr:row>
      <xdr:rowOff>140369</xdr:rowOff>
    </xdr:from>
    <xdr:to>
      <xdr:col>1</xdr:col>
      <xdr:colOff>2677025</xdr:colOff>
      <xdr:row>88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67E1D7D-5F51-4EB2-872E-4FEDCF074A28}"/>
            </a:ext>
          </a:extLst>
        </xdr:cNvPr>
        <xdr:cNvSpPr>
          <a:spLocks noChangeShapeType="1"/>
        </xdr:cNvSpPr>
      </xdr:nvSpPr>
      <xdr:spPr bwMode="auto">
        <a:xfrm>
          <a:off x="619125" y="151136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93</xdr:row>
      <xdr:rowOff>161191</xdr:rowOff>
    </xdr:from>
    <xdr:to>
      <xdr:col>3</xdr:col>
      <xdr:colOff>80595</xdr:colOff>
      <xdr:row>94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6FF2DF88-D966-4071-B3E0-D63FF760EB3C}"/>
            </a:ext>
          </a:extLst>
        </xdr:cNvPr>
        <xdr:cNvSpPr>
          <a:spLocks noChangeShapeType="1"/>
        </xdr:cNvSpPr>
      </xdr:nvSpPr>
      <xdr:spPr bwMode="auto">
        <a:xfrm flipV="1">
          <a:off x="2275009" y="15944116"/>
          <a:ext cx="24918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2</xdr:col>
      <xdr:colOff>1192329</xdr:colOff>
      <xdr:row>3</xdr:row>
      <xdr:rowOff>238124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C00B6309-941E-4871-B0DC-76151CC9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0"/>
          <a:ext cx="2144829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2391021</xdr:colOff>
      <xdr:row>3</xdr:row>
      <xdr:rowOff>228600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8E9AC1F7-864E-40C0-B2BF-3BD1CF8C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102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c Financieras En Nuevo (2)"/>
      <sheetName val="Aplicc Financieras En Nuevo F "/>
      <sheetName val="Formato Presentacion En (Nuevo)"/>
      <sheetName val="Memorias"/>
      <sheetName val="Proyeccion Nov"/>
      <sheetName val="Presupuesto Fonper 2024 "/>
      <sheetName val="Modificacion Presupuestaria (2)"/>
      <sheetName val="Formato Presentacion En"/>
      <sheetName val="Aplicaciones Financieras Enero"/>
      <sheetName val="Aplicaciones Financieras En (2)"/>
      <sheetName val="Notas"/>
      <sheetName val="Formato Presentacion En (2)"/>
      <sheetName val=" Detalle Ejecucion Enero 25"/>
      <sheetName val="Formato Presentacion Feb 24"/>
      <sheetName val="Aplicaciones Financieras Feb 24"/>
      <sheetName val="Detalle Ejecucion Febrero 2 (2)"/>
      <sheetName val="Detalle Ejecucion Marzo 24"/>
      <sheetName val="Formato Presentacion Marz 24 "/>
      <sheetName val="Aplicaciones Financieras Marzo "/>
      <sheetName val="Hoja4"/>
      <sheetName val="Detalle Ejecución Abril 24 "/>
      <sheetName val="Caja Chica "/>
      <sheetName val="Aplicaciones Financieras Abril"/>
      <sheetName val="Detalle Ejecución Mayo 24 "/>
      <sheetName val="Formato Presentacion Abril 24"/>
      <sheetName val="Gastos en Proyectos"/>
      <sheetName val="Formato Presentacion Mayo "/>
      <sheetName val="Detalle de Ejecucion Junio  (2)"/>
      <sheetName val="Acumulativo Agosto 2024"/>
      <sheetName val="Detalle de Ejecucion Julio  (2)"/>
      <sheetName val="Detalle de Ejecucion Agosto 24"/>
      <sheetName val="Formato Presentacion Agosto"/>
      <sheetName val="Aplicaciones Financieras Jun 24"/>
      <sheetName val="Aplicaciones Financieras Jul 24"/>
      <sheetName val="Detalle de Ejecucion Septiembre"/>
      <sheetName val="Formato Presentacion Sept. 24"/>
      <sheetName val="Detalle de Ejecucion Oct."/>
      <sheetName val="Formato Presentacion Oct  (2)"/>
      <sheetName val="Aplicaciones Financieras Dic"/>
      <sheetName val="Aplicaciones Financieras Nov 24"/>
      <sheetName val="Detalle de Ejecucion Nov"/>
      <sheetName val="Formato Presentacion Nov "/>
      <sheetName val="Aplicaciones Financieras Dic d"/>
      <sheetName val="Formato Presentacion Dic"/>
      <sheetName val="Detalle de Ejecucion Dic"/>
      <sheetName val="Aplicaciones Financieras Agost"/>
      <sheetName val="Aplicaciones Financieras Sept "/>
      <sheetName val="Acumulativo Octubre 2024 "/>
      <sheetName val="Anexo Apropiacion"/>
      <sheetName val="Aplicaciones Financieras Julio"/>
      <sheetName val="Formato Presentacion Agosto (2)"/>
      <sheetName val="Notas Sobre la Ejecucion"/>
      <sheetName val="Modificacion Apropiacion y Cuot"/>
      <sheetName val="Hoja5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Certificacines Recurrentes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E14">
            <v>9054891.4799999986</v>
          </cell>
        </row>
        <row r="15">
          <cell r="E15">
            <v>1840762.87</v>
          </cell>
        </row>
        <row r="16">
          <cell r="E16">
            <v>946009.28</v>
          </cell>
        </row>
        <row r="17">
          <cell r="E17">
            <v>10000</v>
          </cell>
        </row>
        <row r="18">
          <cell r="E18">
            <v>1140900.78</v>
          </cell>
        </row>
        <row r="20">
          <cell r="E20">
            <v>1139186</v>
          </cell>
        </row>
        <row r="21">
          <cell r="E21">
            <v>0</v>
          </cell>
        </row>
        <row r="22">
          <cell r="E22">
            <v>12600</v>
          </cell>
        </row>
        <row r="23">
          <cell r="E23">
            <v>175</v>
          </cell>
        </row>
        <row r="24">
          <cell r="E24">
            <v>544452</v>
          </cell>
        </row>
        <row r="25">
          <cell r="E25">
            <v>788648.8</v>
          </cell>
        </row>
        <row r="26">
          <cell r="E26">
            <v>1348258.9500000002</v>
          </cell>
        </row>
        <row r="27">
          <cell r="E27">
            <v>1095966.3500000001</v>
          </cell>
        </row>
        <row r="28">
          <cell r="E28">
            <v>0</v>
          </cell>
        </row>
        <row r="30">
          <cell r="E30">
            <v>24533.52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887850</v>
          </cell>
        </row>
        <row r="37">
          <cell r="E37">
            <v>10646.5</v>
          </cell>
        </row>
        <row r="39">
          <cell r="E39">
            <v>0</v>
          </cell>
        </row>
        <row r="41">
          <cell r="E41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50">
          <cell r="E50">
            <v>2825097.5</v>
          </cell>
        </row>
      </sheetData>
      <sheetData sheetId="8"/>
      <sheetData sheetId="9"/>
      <sheetData sheetId="10"/>
      <sheetData sheetId="11"/>
      <sheetData sheetId="12">
        <row r="13">
          <cell r="F13">
            <v>9054891.4799999986</v>
          </cell>
        </row>
        <row r="31">
          <cell r="F31">
            <v>1840762.87</v>
          </cell>
        </row>
        <row r="52">
          <cell r="F52">
            <v>946009.28</v>
          </cell>
        </row>
        <row r="60">
          <cell r="F60">
            <v>10000</v>
          </cell>
        </row>
        <row r="67">
          <cell r="F67">
            <v>1140900.78</v>
          </cell>
        </row>
        <row r="71">
          <cell r="F71">
            <v>1139186</v>
          </cell>
        </row>
        <row r="92">
          <cell r="F92">
            <v>12600</v>
          </cell>
        </row>
        <row r="100">
          <cell r="F100">
            <v>175</v>
          </cell>
        </row>
        <row r="108">
          <cell r="F108">
            <v>544452</v>
          </cell>
        </row>
        <row r="118">
          <cell r="F118">
            <v>788648.8</v>
          </cell>
        </row>
        <row r="128">
          <cell r="F128">
            <v>1348258.9500000002</v>
          </cell>
        </row>
        <row r="148">
          <cell r="F148">
            <v>1095966.3500000001</v>
          </cell>
        </row>
        <row r="175">
          <cell r="F175">
            <v>0</v>
          </cell>
        </row>
        <row r="180">
          <cell r="F180">
            <v>24533.52</v>
          </cell>
        </row>
        <row r="186">
          <cell r="F186">
            <v>0</v>
          </cell>
        </row>
        <row r="191">
          <cell r="E191">
            <v>500</v>
          </cell>
          <cell r="F191">
            <v>500</v>
          </cell>
        </row>
        <row r="200">
          <cell r="F200">
            <v>0</v>
          </cell>
        </row>
        <row r="203">
          <cell r="F203">
            <v>0</v>
          </cell>
        </row>
        <row r="208">
          <cell r="F208">
            <v>0</v>
          </cell>
        </row>
        <row r="217">
          <cell r="F217">
            <v>887850</v>
          </cell>
        </row>
        <row r="229">
          <cell r="F229">
            <v>10646.5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8">
          <cell r="F258">
            <v>16900860.670000002</v>
          </cell>
        </row>
        <row r="259">
          <cell r="F259">
            <v>0</v>
          </cell>
        </row>
        <row r="267">
          <cell r="F267">
            <v>0</v>
          </cell>
        </row>
        <row r="274">
          <cell r="F274">
            <v>0</v>
          </cell>
        </row>
        <row r="279">
          <cell r="F279">
            <v>0</v>
          </cell>
        </row>
        <row r="285">
          <cell r="F285">
            <v>0</v>
          </cell>
        </row>
        <row r="300">
          <cell r="F300">
            <v>0</v>
          </cell>
        </row>
        <row r="301">
          <cell r="F301">
            <v>0</v>
          </cell>
        </row>
        <row r="303">
          <cell r="F303">
            <v>2825097.5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333E-4290-4178-9CCB-FA0050E9D840}">
  <dimension ref="A1:G96"/>
  <sheetViews>
    <sheetView tabSelected="1" topLeftCell="A83" zoomScaleNormal="100" workbookViewId="0">
      <selection activeCell="D55" sqref="D55"/>
    </sheetView>
  </sheetViews>
  <sheetFormatPr baseColWidth="10" defaultColWidth="11.44140625" defaultRowHeight="13.2"/>
  <cols>
    <col min="1" max="1" width="6.44140625" customWidth="1"/>
    <col min="2" max="2" width="45.88671875" customWidth="1"/>
    <col min="3" max="3" width="18" customWidth="1"/>
    <col min="4" max="4" width="17.88671875" customWidth="1"/>
    <col min="5" max="5" width="17.109375" customWidth="1"/>
    <col min="6" max="6" width="16" customWidth="1"/>
    <col min="7" max="7" width="16.6640625" customWidth="1"/>
  </cols>
  <sheetData>
    <row r="1" spans="1:7">
      <c r="A1" s="107" t="s">
        <v>0</v>
      </c>
      <c r="B1" s="107"/>
      <c r="C1" s="107"/>
      <c r="D1" s="107"/>
      <c r="E1" s="107"/>
    </row>
    <row r="2" spans="1:7">
      <c r="A2" s="107"/>
      <c r="B2" s="107"/>
      <c r="C2" s="107"/>
      <c r="D2" s="107"/>
      <c r="E2" s="107"/>
    </row>
    <row r="3" spans="1:7" ht="11.25" customHeight="1">
      <c r="A3" s="107"/>
      <c r="B3" s="107"/>
      <c r="C3" s="107"/>
      <c r="D3" s="107"/>
      <c r="E3" s="107"/>
    </row>
    <row r="4" spans="1:7" ht="19.5" customHeight="1">
      <c r="A4" s="107"/>
      <c r="B4" s="107"/>
      <c r="C4" s="107"/>
      <c r="D4" s="107"/>
      <c r="E4" s="107"/>
    </row>
    <row r="5" spans="1:7">
      <c r="A5" s="107"/>
      <c r="B5" s="107"/>
      <c r="C5" s="107"/>
      <c r="D5" s="107"/>
      <c r="E5" s="107"/>
    </row>
    <row r="6" spans="1:7">
      <c r="A6" s="107"/>
      <c r="B6" s="107"/>
      <c r="C6" s="107"/>
      <c r="D6" s="107"/>
      <c r="E6" s="107"/>
    </row>
    <row r="7" spans="1:7" ht="13.8">
      <c r="A7" s="108" t="s">
        <v>1</v>
      </c>
      <c r="B7" s="108"/>
      <c r="C7" s="108"/>
      <c r="D7" s="108"/>
      <c r="E7" s="108"/>
    </row>
    <row r="8" spans="1:7" ht="13.8">
      <c r="A8" s="109" t="s">
        <v>2</v>
      </c>
      <c r="B8" s="109"/>
      <c r="C8" s="109"/>
      <c r="D8" s="109"/>
      <c r="E8" s="109"/>
    </row>
    <row r="9" spans="1:7" ht="13.8">
      <c r="A9" s="110" t="s">
        <v>3</v>
      </c>
      <c r="B9" s="110"/>
      <c r="C9" s="110"/>
      <c r="D9" s="110"/>
      <c r="E9" s="110"/>
      <c r="F9" s="1"/>
    </row>
    <row r="10" spans="1:7" ht="13.8">
      <c r="A10" s="110" t="s">
        <v>4</v>
      </c>
      <c r="B10" s="110"/>
      <c r="C10" s="110"/>
      <c r="D10" s="110"/>
      <c r="E10" s="110"/>
      <c r="F10" s="1"/>
    </row>
    <row r="11" spans="1:7" ht="13.8">
      <c r="A11" s="2" t="s">
        <v>5</v>
      </c>
      <c r="B11" s="2" t="s">
        <v>6</v>
      </c>
      <c r="C11" s="2" t="s">
        <v>7</v>
      </c>
      <c r="D11" s="2" t="s">
        <v>8</v>
      </c>
      <c r="E11" s="3" t="s">
        <v>9</v>
      </c>
      <c r="F11" s="1"/>
    </row>
    <row r="12" spans="1:7" ht="13.8">
      <c r="A12" s="4" t="s">
        <v>10</v>
      </c>
      <c r="B12" s="4" t="s">
        <v>11</v>
      </c>
      <c r="C12" s="5">
        <f>(C13+C19+C29+C38+C54+C64+C47)</f>
        <v>2410411039</v>
      </c>
      <c r="D12" s="5"/>
      <c r="E12" s="6">
        <f>E13+E19+E29+E38+E47+E54+E64</f>
        <v>38571339.700000003</v>
      </c>
      <c r="F12" s="1"/>
      <c r="G12" s="7"/>
    </row>
    <row r="13" spans="1:7" ht="13.8">
      <c r="A13" s="8" t="s">
        <v>12</v>
      </c>
      <c r="B13" s="8" t="s">
        <v>13</v>
      </c>
      <c r="C13" s="9">
        <f>SUM(C14:C18)</f>
        <v>360415000</v>
      </c>
      <c r="D13" s="9">
        <f>SUM(D14:D18)</f>
        <v>360415000</v>
      </c>
      <c r="E13" s="9">
        <f>SUM(E14:E18)</f>
        <v>12992564.409999996</v>
      </c>
      <c r="F13" s="1"/>
      <c r="G13" s="7"/>
    </row>
    <row r="14" spans="1:7" ht="13.5" customHeight="1">
      <c r="A14" s="10" t="s">
        <v>14</v>
      </c>
      <c r="B14" s="10" t="s">
        <v>15</v>
      </c>
      <c r="C14" s="11">
        <v>237440000</v>
      </c>
      <c r="D14" s="11">
        <v>237440000</v>
      </c>
      <c r="E14" s="11">
        <f>('[1] Detalle Ejecucion Enero 25'!F13)</f>
        <v>9054891.4799999986</v>
      </c>
      <c r="F14" s="1"/>
    </row>
    <row r="15" spans="1:7" ht="14.25" customHeight="1">
      <c r="A15" s="10" t="s">
        <v>16</v>
      </c>
      <c r="B15" s="10" t="s">
        <v>17</v>
      </c>
      <c r="C15" s="11">
        <v>40390000</v>
      </c>
      <c r="D15" s="11">
        <v>40390000</v>
      </c>
      <c r="E15" s="11">
        <f>('[1] Detalle Ejecucion Enero 25'!F31)</f>
        <v>1840762.87</v>
      </c>
      <c r="F15" s="1"/>
    </row>
    <row r="16" spans="1:7" ht="13.8">
      <c r="A16" s="10" t="s">
        <v>18</v>
      </c>
      <c r="B16" s="10" t="s">
        <v>19</v>
      </c>
      <c r="C16" s="11">
        <v>16840000</v>
      </c>
      <c r="D16" s="11">
        <v>16840000</v>
      </c>
      <c r="E16" s="11">
        <f>('[1] Detalle Ejecucion Enero 25'!F52)</f>
        <v>946009.28</v>
      </c>
      <c r="F16" s="1"/>
    </row>
    <row r="17" spans="1:6" ht="13.8">
      <c r="A17" s="10" t="s">
        <v>20</v>
      </c>
      <c r="B17" s="10" t="s">
        <v>21</v>
      </c>
      <c r="C17" s="11">
        <v>48745000</v>
      </c>
      <c r="D17" s="11">
        <v>48745000</v>
      </c>
      <c r="E17" s="11">
        <f>('[1] Detalle Ejecucion Enero 25'!F60)</f>
        <v>10000</v>
      </c>
      <c r="F17" s="1"/>
    </row>
    <row r="18" spans="1:6" ht="13.8">
      <c r="A18" s="10" t="s">
        <v>22</v>
      </c>
      <c r="B18" s="10" t="s">
        <v>23</v>
      </c>
      <c r="C18" s="11">
        <v>17000000</v>
      </c>
      <c r="D18" s="11">
        <v>17000000</v>
      </c>
      <c r="E18" s="11">
        <f>('[1] Detalle Ejecucion Enero 25'!F67)</f>
        <v>1140900.78</v>
      </c>
      <c r="F18" s="1"/>
    </row>
    <row r="19" spans="1:6" ht="13.8">
      <c r="A19" s="8" t="s">
        <v>24</v>
      </c>
      <c r="B19" s="8" t="s">
        <v>25</v>
      </c>
      <c r="C19" s="9">
        <f>SUM(C20:C28)</f>
        <v>211322000</v>
      </c>
      <c r="D19" s="9">
        <f>SUM(D20:D28)</f>
        <v>211322000</v>
      </c>
      <c r="E19" s="9">
        <f>SUM(E20:E28)</f>
        <v>4929287.0999999996</v>
      </c>
      <c r="F19" s="1"/>
    </row>
    <row r="20" spans="1:6" ht="13.8">
      <c r="A20" s="10" t="s">
        <v>26</v>
      </c>
      <c r="B20" s="10" t="s">
        <v>27</v>
      </c>
      <c r="C20" s="11">
        <v>15600000</v>
      </c>
      <c r="D20" s="11">
        <v>15600000</v>
      </c>
      <c r="E20" s="11">
        <f>('[1] Detalle Ejecucion Enero 25'!F71)</f>
        <v>1139186</v>
      </c>
      <c r="F20" s="1"/>
    </row>
    <row r="21" spans="1:6" ht="13.8">
      <c r="A21" s="10" t="s">
        <v>28</v>
      </c>
      <c r="B21" s="10" t="s">
        <v>29</v>
      </c>
      <c r="C21" s="11">
        <v>80100000</v>
      </c>
      <c r="D21" s="11">
        <v>80100000</v>
      </c>
      <c r="E21" s="11">
        <v>0</v>
      </c>
      <c r="F21" s="1"/>
    </row>
    <row r="22" spans="1:6" ht="13.8">
      <c r="A22" s="10" t="s">
        <v>30</v>
      </c>
      <c r="B22" s="10" t="s">
        <v>31</v>
      </c>
      <c r="C22" s="11">
        <v>4000000</v>
      </c>
      <c r="D22" s="11">
        <v>4000000</v>
      </c>
      <c r="E22" s="11">
        <f>('[1] Detalle Ejecucion Enero 25'!F92)</f>
        <v>12600</v>
      </c>
      <c r="F22" s="1"/>
    </row>
    <row r="23" spans="1:6" ht="13.8">
      <c r="A23" s="10" t="s">
        <v>32</v>
      </c>
      <c r="B23" s="10" t="s">
        <v>33</v>
      </c>
      <c r="C23" s="11">
        <v>290000</v>
      </c>
      <c r="D23" s="11">
        <v>290000</v>
      </c>
      <c r="E23" s="11">
        <f>('[1] Detalle Ejecucion Enero 25'!F100)</f>
        <v>175</v>
      </c>
      <c r="F23" s="1"/>
    </row>
    <row r="24" spans="1:6" ht="13.8">
      <c r="A24" s="10" t="s">
        <v>34</v>
      </c>
      <c r="B24" s="10" t="s">
        <v>35</v>
      </c>
      <c r="C24" s="11">
        <v>15140000</v>
      </c>
      <c r="D24" s="11">
        <v>15140000</v>
      </c>
      <c r="E24" s="11">
        <f>('[1] Detalle Ejecucion Enero 25'!F108)</f>
        <v>544452</v>
      </c>
      <c r="F24" s="1"/>
    </row>
    <row r="25" spans="1:6" ht="13.8">
      <c r="A25" s="10" t="s">
        <v>36</v>
      </c>
      <c r="B25" s="10" t="s">
        <v>37</v>
      </c>
      <c r="C25" s="11">
        <v>15300000</v>
      </c>
      <c r="D25" s="11">
        <v>15300000</v>
      </c>
      <c r="E25" s="11">
        <f>('[1] Detalle Ejecucion Enero 25'!F118)</f>
        <v>788648.8</v>
      </c>
      <c r="F25" s="1"/>
    </row>
    <row r="26" spans="1:6" ht="13.8">
      <c r="A26" s="10" t="s">
        <v>38</v>
      </c>
      <c r="B26" s="10" t="s">
        <v>39</v>
      </c>
      <c r="C26" s="11">
        <v>31000000</v>
      </c>
      <c r="D26" s="11">
        <v>31000000</v>
      </c>
      <c r="E26" s="11">
        <f>('[1] Detalle Ejecucion Enero 25'!F128)</f>
        <v>1348258.9500000002</v>
      </c>
      <c r="F26" s="1"/>
    </row>
    <row r="27" spans="1:6" ht="13.8">
      <c r="A27" s="10" t="s">
        <v>40</v>
      </c>
      <c r="B27" s="10" t="s">
        <v>41</v>
      </c>
      <c r="C27" s="11">
        <v>45392000</v>
      </c>
      <c r="D27" s="11">
        <v>45392000</v>
      </c>
      <c r="E27" s="11">
        <f>('[1] Detalle Ejecucion Enero 25'!F148)</f>
        <v>1095966.3500000001</v>
      </c>
      <c r="F27" s="1"/>
    </row>
    <row r="28" spans="1:6" ht="13.8">
      <c r="A28" s="10" t="s">
        <v>42</v>
      </c>
      <c r="B28" s="10" t="s">
        <v>43</v>
      </c>
      <c r="C28" s="11">
        <v>4500000</v>
      </c>
      <c r="D28" s="11">
        <v>4500000</v>
      </c>
      <c r="E28" s="11">
        <f>('[1] Detalle Ejecucion Enero 25'!F175)</f>
        <v>0</v>
      </c>
      <c r="F28" s="1"/>
    </row>
    <row r="29" spans="1:6" ht="13.8">
      <c r="A29" s="8" t="s">
        <v>44</v>
      </c>
      <c r="B29" s="8" t="s">
        <v>45</v>
      </c>
      <c r="C29" s="9">
        <f>SUM(C30:C37)</f>
        <v>31174039</v>
      </c>
      <c r="D29" s="9">
        <f>SUM(D30:D37)</f>
        <v>31174039</v>
      </c>
      <c r="E29" s="9">
        <f>SUM(E30:E37)</f>
        <v>923530.02</v>
      </c>
      <c r="F29" s="1"/>
    </row>
    <row r="30" spans="1:6" ht="13.8">
      <c r="A30" s="10" t="s">
        <v>46</v>
      </c>
      <c r="B30" s="10" t="s">
        <v>47</v>
      </c>
      <c r="C30" s="11">
        <v>2000000</v>
      </c>
      <c r="D30" s="11">
        <v>2000000</v>
      </c>
      <c r="E30" s="11">
        <f>('[1] Detalle Ejecucion Enero 25'!F180)</f>
        <v>24533.52</v>
      </c>
      <c r="F30" s="1"/>
    </row>
    <row r="31" spans="1:6" ht="13.8">
      <c r="A31" s="10" t="s">
        <v>48</v>
      </c>
      <c r="B31" s="10" t="s">
        <v>49</v>
      </c>
      <c r="C31" s="11">
        <v>4700000</v>
      </c>
      <c r="D31" s="11">
        <v>4700000</v>
      </c>
      <c r="E31" s="11">
        <f>('[1] Detalle Ejecucion Enero 25'!F186)</f>
        <v>0</v>
      </c>
      <c r="F31" s="1"/>
    </row>
    <row r="32" spans="1:6" ht="13.8">
      <c r="A32" s="10" t="s">
        <v>50</v>
      </c>
      <c r="B32" s="10" t="s">
        <v>51</v>
      </c>
      <c r="C32" s="11">
        <v>720000</v>
      </c>
      <c r="D32" s="11">
        <v>720000</v>
      </c>
      <c r="E32" s="11">
        <f>('[1] Detalle Ejecucion Enero 25'!F191)</f>
        <v>500</v>
      </c>
      <c r="F32" s="1"/>
    </row>
    <row r="33" spans="1:6" ht="13.8">
      <c r="A33" s="10" t="s">
        <v>52</v>
      </c>
      <c r="B33" s="10" t="s">
        <v>53</v>
      </c>
      <c r="C33" s="11">
        <v>80000</v>
      </c>
      <c r="D33" s="11">
        <v>80000</v>
      </c>
      <c r="E33" s="11">
        <f>('[1] Detalle Ejecucion Enero 25'!F200)</f>
        <v>0</v>
      </c>
      <c r="F33" s="1"/>
    </row>
    <row r="34" spans="1:6" ht="13.8">
      <c r="A34" s="10" t="s">
        <v>54</v>
      </c>
      <c r="B34" s="10" t="s">
        <v>55</v>
      </c>
      <c r="C34" s="11">
        <v>900000</v>
      </c>
      <c r="D34" s="11">
        <v>900000</v>
      </c>
      <c r="E34" s="11">
        <f>('[1] Detalle Ejecucion Enero 25'!F203)</f>
        <v>0</v>
      </c>
      <c r="F34" s="1"/>
    </row>
    <row r="35" spans="1:6" ht="13.8">
      <c r="A35" s="10" t="s">
        <v>56</v>
      </c>
      <c r="B35" s="10" t="s">
        <v>57</v>
      </c>
      <c r="C35" s="11">
        <v>500000</v>
      </c>
      <c r="D35" s="11">
        <v>500000</v>
      </c>
      <c r="E35" s="11">
        <f>('[1] Detalle Ejecucion Enero 25'!F208)</f>
        <v>0</v>
      </c>
      <c r="F35" s="1"/>
    </row>
    <row r="36" spans="1:6" ht="13.8">
      <c r="A36" s="10" t="s">
        <v>58</v>
      </c>
      <c r="B36" s="10" t="s">
        <v>59</v>
      </c>
      <c r="C36" s="11">
        <v>13540000</v>
      </c>
      <c r="D36" s="11">
        <v>13540000</v>
      </c>
      <c r="E36" s="11">
        <f>('[1] Detalle Ejecucion Enero 25'!F217)</f>
        <v>887850</v>
      </c>
      <c r="F36" s="1"/>
    </row>
    <row r="37" spans="1:6" ht="13.8">
      <c r="A37" s="10" t="s">
        <v>60</v>
      </c>
      <c r="B37" s="10" t="s">
        <v>61</v>
      </c>
      <c r="C37" s="11">
        <v>8734039</v>
      </c>
      <c r="D37" s="11">
        <v>8734039</v>
      </c>
      <c r="E37" s="11">
        <f>('[1] Detalle Ejecucion Enero 25'!F229)</f>
        <v>10646.5</v>
      </c>
      <c r="F37" s="1"/>
    </row>
    <row r="38" spans="1:6">
      <c r="A38" s="8" t="s">
        <v>62</v>
      </c>
      <c r="B38" s="8" t="s">
        <v>63</v>
      </c>
      <c r="C38" s="9">
        <f>SUM(C39)</f>
        <v>14000000</v>
      </c>
      <c r="D38" s="9">
        <f>SUM(D39)</f>
        <v>14000000</v>
      </c>
      <c r="E38" s="9">
        <f>SUM(E39)</f>
        <v>0</v>
      </c>
    </row>
    <row r="39" spans="1:6" ht="13.8">
      <c r="A39" s="10" t="s">
        <v>64</v>
      </c>
      <c r="B39" s="10" t="s">
        <v>65</v>
      </c>
      <c r="C39" s="11">
        <v>14000000</v>
      </c>
      <c r="D39" s="11">
        <v>14000000</v>
      </c>
      <c r="E39" s="11">
        <f>('[1] Detalle Ejecucion Enero 25'!F246)</f>
        <v>0</v>
      </c>
      <c r="F39" s="1"/>
    </row>
    <row r="40" spans="1:6" ht="13.8">
      <c r="A40" s="10" t="s">
        <v>66</v>
      </c>
      <c r="B40" s="10" t="s">
        <v>67</v>
      </c>
      <c r="C40" s="11">
        <v>0</v>
      </c>
      <c r="D40" s="11">
        <v>0</v>
      </c>
      <c r="E40" s="11">
        <f>('[1] Detalle Ejecucion Enero 25'!F247)</f>
        <v>0</v>
      </c>
      <c r="F40" s="1"/>
    </row>
    <row r="41" spans="1:6" ht="13.8">
      <c r="A41" s="10" t="s">
        <v>68</v>
      </c>
      <c r="B41" s="10" t="s">
        <v>69</v>
      </c>
      <c r="C41" s="11">
        <v>0</v>
      </c>
      <c r="D41" s="11">
        <v>0</v>
      </c>
      <c r="E41" s="11">
        <f>('[1] Detalle Ejecucion Enero 25'!F248)</f>
        <v>0</v>
      </c>
      <c r="F41" s="1"/>
    </row>
    <row r="42" spans="1:6" ht="13.8">
      <c r="A42" s="10" t="s">
        <v>70</v>
      </c>
      <c r="B42" s="10" t="s">
        <v>71</v>
      </c>
      <c r="C42" s="11">
        <v>0</v>
      </c>
      <c r="D42" s="11">
        <v>0</v>
      </c>
      <c r="E42" s="11">
        <f>('[1] Detalle Ejecucion Enero 25'!F249)</f>
        <v>0</v>
      </c>
      <c r="F42" s="1"/>
    </row>
    <row r="43" spans="1:6" ht="13.8">
      <c r="A43" s="10" t="s">
        <v>72</v>
      </c>
      <c r="B43" s="10" t="s">
        <v>73</v>
      </c>
      <c r="C43" s="11">
        <v>0</v>
      </c>
      <c r="D43" s="11">
        <v>0</v>
      </c>
      <c r="E43" s="11">
        <f>('[1] Detalle Ejecucion Enero 25'!F250)</f>
        <v>0</v>
      </c>
      <c r="F43" s="1"/>
    </row>
    <row r="44" spans="1:6" ht="13.8">
      <c r="A44" s="10" t="s">
        <v>74</v>
      </c>
      <c r="B44" s="10" t="s">
        <v>75</v>
      </c>
      <c r="C44" s="11">
        <v>0</v>
      </c>
      <c r="D44" s="11">
        <v>0</v>
      </c>
      <c r="E44" s="11">
        <f>('[1] Detalle Ejecucion Enero 25'!F251)</f>
        <v>0</v>
      </c>
      <c r="F44" s="1"/>
    </row>
    <row r="45" spans="1:6" ht="13.8">
      <c r="A45" s="10" t="s">
        <v>76</v>
      </c>
      <c r="B45" s="10" t="s">
        <v>77</v>
      </c>
      <c r="C45" s="11">
        <v>0</v>
      </c>
      <c r="D45" s="11">
        <v>0</v>
      </c>
      <c r="E45" s="11">
        <f>('[1] Detalle Ejecucion Enero 25'!F252)</f>
        <v>0</v>
      </c>
      <c r="F45" s="1"/>
    </row>
    <row r="46" spans="1:6" ht="13.8">
      <c r="A46" s="10" t="s">
        <v>78</v>
      </c>
      <c r="B46" s="10" t="s">
        <v>79</v>
      </c>
      <c r="C46" s="11">
        <v>0</v>
      </c>
      <c r="D46" s="11">
        <v>0</v>
      </c>
      <c r="E46" s="11">
        <f>('[1] Detalle Ejecucion Enero 25'!F253)</f>
        <v>0</v>
      </c>
      <c r="F46" s="1"/>
    </row>
    <row r="47" spans="1:6" ht="13.8">
      <c r="A47" s="8" t="s">
        <v>80</v>
      </c>
      <c r="B47" s="8" t="s">
        <v>81</v>
      </c>
      <c r="C47" s="9">
        <f>SUM(C48:C49)</f>
        <v>1719100000</v>
      </c>
      <c r="D47" s="9">
        <f>SUM(D48:D49)</f>
        <v>1719100000</v>
      </c>
      <c r="E47" s="9">
        <f>('[1] Detalle Ejecucion Enero 25'!F258)</f>
        <v>16900860.670000002</v>
      </c>
      <c r="F47" s="1"/>
    </row>
    <row r="48" spans="1:6" ht="13.8">
      <c r="A48" s="10" t="s">
        <v>82</v>
      </c>
      <c r="B48" s="12" t="s">
        <v>83</v>
      </c>
      <c r="C48" s="11">
        <v>1000000</v>
      </c>
      <c r="D48" s="11">
        <v>1000000</v>
      </c>
      <c r="E48" s="11">
        <f>('[1] Detalle Ejecucion Enero 25'!F259)</f>
        <v>0</v>
      </c>
      <c r="F48" s="1"/>
    </row>
    <row r="49" spans="1:6" ht="13.8">
      <c r="A49" s="10" t="s">
        <v>84</v>
      </c>
      <c r="B49" s="10" t="s">
        <v>85</v>
      </c>
      <c r="C49" s="11">
        <v>1718100000</v>
      </c>
      <c r="D49" s="11">
        <v>1718100000</v>
      </c>
      <c r="E49" s="11">
        <v>16900860.670000002</v>
      </c>
      <c r="F49" s="1"/>
    </row>
    <row r="50" spans="1:6" ht="13.8">
      <c r="A50" s="10" t="s">
        <v>86</v>
      </c>
      <c r="B50" s="10" t="s">
        <v>87</v>
      </c>
      <c r="C50" s="11">
        <v>0</v>
      </c>
      <c r="D50" s="11">
        <v>0</v>
      </c>
      <c r="E50" s="11">
        <v>0</v>
      </c>
      <c r="F50" s="1"/>
    </row>
    <row r="51" spans="1:6" ht="13.8">
      <c r="A51" s="10" t="s">
        <v>88</v>
      </c>
      <c r="B51" s="10" t="s">
        <v>89</v>
      </c>
      <c r="C51" s="11">
        <v>0</v>
      </c>
      <c r="D51" s="11">
        <v>0</v>
      </c>
      <c r="E51" s="11">
        <v>0</v>
      </c>
      <c r="F51" s="1"/>
    </row>
    <row r="52" spans="1:6" ht="13.8">
      <c r="A52" s="10" t="s">
        <v>90</v>
      </c>
      <c r="B52" s="10" t="s">
        <v>91</v>
      </c>
      <c r="C52" s="11">
        <v>0</v>
      </c>
      <c r="D52" s="11">
        <v>0</v>
      </c>
      <c r="E52" s="11">
        <v>0</v>
      </c>
      <c r="F52" s="1"/>
    </row>
    <row r="53" spans="1:6" ht="13.8">
      <c r="A53" s="10" t="s">
        <v>92</v>
      </c>
      <c r="B53" s="10" t="s">
        <v>93</v>
      </c>
      <c r="C53" s="11">
        <v>0</v>
      </c>
      <c r="D53" s="11">
        <v>0</v>
      </c>
      <c r="E53" s="11">
        <v>0</v>
      </c>
      <c r="F53" s="1"/>
    </row>
    <row r="54" spans="1:6" ht="13.8">
      <c r="A54" s="8" t="s">
        <v>94</v>
      </c>
      <c r="B54" s="8" t="s">
        <v>95</v>
      </c>
      <c r="C54" s="9">
        <f>SUM(C55:C63)</f>
        <v>70200000</v>
      </c>
      <c r="D54" s="9">
        <f>SUM(D55:D63)</f>
        <v>70200000</v>
      </c>
      <c r="E54" s="9">
        <f>SUM(E55:E63)</f>
        <v>0</v>
      </c>
      <c r="F54" s="1"/>
    </row>
    <row r="55" spans="1:6" ht="13.8">
      <c r="A55" s="10" t="s">
        <v>96</v>
      </c>
      <c r="B55" s="10" t="s">
        <v>97</v>
      </c>
      <c r="C55" s="11">
        <v>16000000</v>
      </c>
      <c r="D55" s="11">
        <v>16000000</v>
      </c>
      <c r="E55" s="11">
        <f>('[1] Detalle Ejecucion Enero 25'!F267)</f>
        <v>0</v>
      </c>
      <c r="F55" s="1"/>
    </row>
    <row r="56" spans="1:6" ht="13.8">
      <c r="A56" s="10" t="s">
        <v>98</v>
      </c>
      <c r="B56" s="10" t="s">
        <v>99</v>
      </c>
      <c r="C56" s="11">
        <v>700000</v>
      </c>
      <c r="D56" s="11">
        <v>700000</v>
      </c>
      <c r="E56" s="11">
        <f>('[1] Detalle Ejecucion Enero 25'!F274)</f>
        <v>0</v>
      </c>
      <c r="F56" s="1"/>
    </row>
    <row r="57" spans="1:6" ht="13.8">
      <c r="A57" s="10" t="s">
        <v>100</v>
      </c>
      <c r="B57" s="10" t="s">
        <v>101</v>
      </c>
      <c r="C57" s="11">
        <v>0</v>
      </c>
      <c r="D57" s="11">
        <v>0</v>
      </c>
      <c r="E57" s="11">
        <v>0</v>
      </c>
      <c r="F57" s="1"/>
    </row>
    <row r="58" spans="1:6" ht="13.8">
      <c r="A58" s="10" t="s">
        <v>102</v>
      </c>
      <c r="B58" s="10" t="s">
        <v>103</v>
      </c>
      <c r="C58" s="11">
        <v>34000000</v>
      </c>
      <c r="D58" s="11">
        <v>34000000</v>
      </c>
      <c r="E58" s="11">
        <f>('[1] Detalle Ejecucion Enero 25'!F279)</f>
        <v>0</v>
      </c>
      <c r="F58" s="1"/>
    </row>
    <row r="59" spans="1:6" ht="13.8">
      <c r="A59" s="10" t="s">
        <v>104</v>
      </c>
      <c r="B59" s="10" t="s">
        <v>105</v>
      </c>
      <c r="C59" s="11">
        <v>11500000</v>
      </c>
      <c r="D59" s="11">
        <v>11500000</v>
      </c>
      <c r="E59" s="11">
        <f>('[1] Detalle Ejecucion Enero 25'!F285)</f>
        <v>0</v>
      </c>
      <c r="F59" s="1"/>
    </row>
    <row r="60" spans="1:6" ht="13.8">
      <c r="A60" s="10" t="s">
        <v>106</v>
      </c>
      <c r="B60" s="10" t="s">
        <v>107</v>
      </c>
      <c r="C60" s="11">
        <v>0</v>
      </c>
      <c r="D60" s="11">
        <v>0</v>
      </c>
      <c r="E60" s="11">
        <v>0</v>
      </c>
      <c r="F60" s="1"/>
    </row>
    <row r="61" spans="1:6" ht="13.8">
      <c r="A61" s="10" t="s">
        <v>108</v>
      </c>
      <c r="B61" s="10" t="s">
        <v>109</v>
      </c>
      <c r="C61" s="11">
        <v>0</v>
      </c>
      <c r="D61" s="11">
        <v>0</v>
      </c>
      <c r="E61" s="11">
        <v>0</v>
      </c>
      <c r="F61" s="1"/>
    </row>
    <row r="62" spans="1:6" ht="13.8">
      <c r="A62" s="10" t="s">
        <v>110</v>
      </c>
      <c r="B62" s="10" t="s">
        <v>111</v>
      </c>
      <c r="C62" s="11">
        <v>8000000</v>
      </c>
      <c r="D62" s="11">
        <v>8000000</v>
      </c>
      <c r="E62" s="11">
        <f>('[1] Detalle Ejecucion Enero 25'!F300)</f>
        <v>0</v>
      </c>
      <c r="F62" s="1"/>
    </row>
    <row r="63" spans="1:6" ht="13.8">
      <c r="A63" s="10" t="s">
        <v>112</v>
      </c>
      <c r="B63" s="10" t="s">
        <v>113</v>
      </c>
      <c r="C63" s="11">
        <v>0</v>
      </c>
      <c r="D63" s="11">
        <v>0</v>
      </c>
      <c r="E63" s="11">
        <f>('[1] Detalle Ejecucion Enero 25'!F301)</f>
        <v>0</v>
      </c>
      <c r="F63" s="1"/>
    </row>
    <row r="64" spans="1:6" ht="13.8">
      <c r="A64" s="8" t="s">
        <v>114</v>
      </c>
      <c r="B64" s="8" t="s">
        <v>115</v>
      </c>
      <c r="C64" s="9">
        <v>4200000</v>
      </c>
      <c r="D64" s="9">
        <v>4200000</v>
      </c>
      <c r="E64" s="9">
        <f>('[1] Detalle Ejecucion Enero 25'!F303)</f>
        <v>2825097.5</v>
      </c>
      <c r="F64" s="1"/>
    </row>
    <row r="65" spans="1:6" ht="13.8" hidden="1">
      <c r="A65" s="12" t="s">
        <v>116</v>
      </c>
      <c r="B65" s="12" t="s">
        <v>117</v>
      </c>
      <c r="C65" s="12"/>
      <c r="D65" s="12"/>
      <c r="E65" s="13"/>
      <c r="F65" s="1"/>
    </row>
    <row r="66" spans="1:6" ht="13.8" hidden="1">
      <c r="A66" s="12"/>
      <c r="B66" s="14" t="s">
        <v>118</v>
      </c>
      <c r="C66" s="14"/>
      <c r="D66" s="14"/>
      <c r="E66" s="13">
        <v>621028.79</v>
      </c>
      <c r="F66" s="1"/>
    </row>
    <row r="67" spans="1:6" ht="13.8" hidden="1">
      <c r="A67" s="10" t="s">
        <v>119</v>
      </c>
      <c r="B67" s="10" t="s">
        <v>120</v>
      </c>
      <c r="C67" s="11">
        <v>5000000</v>
      </c>
      <c r="D67" s="11">
        <v>5000000</v>
      </c>
      <c r="E67" s="13"/>
      <c r="F67" s="1"/>
    </row>
    <row r="68" spans="1:6" ht="13.8" hidden="1">
      <c r="A68" s="15"/>
      <c r="B68" s="14" t="s">
        <v>121</v>
      </c>
      <c r="C68" s="14"/>
      <c r="D68" s="14"/>
      <c r="E68" s="13">
        <v>1796753.96</v>
      </c>
      <c r="F68" s="1"/>
    </row>
    <row r="69" spans="1:6" ht="13.8" hidden="1">
      <c r="A69" s="15"/>
      <c r="B69" s="14" t="s">
        <v>122</v>
      </c>
      <c r="C69" s="14"/>
      <c r="D69" s="14"/>
      <c r="E69" s="13">
        <v>1735520.21</v>
      </c>
      <c r="F69" s="1"/>
    </row>
    <row r="70" spans="1:6" ht="13.8">
      <c r="A70" s="10" t="s">
        <v>123</v>
      </c>
      <c r="B70" s="10" t="s">
        <v>124</v>
      </c>
      <c r="C70" s="11">
        <v>2825097.5</v>
      </c>
      <c r="D70" s="11">
        <v>2825097.5</v>
      </c>
      <c r="E70" s="11">
        <v>2825097.5</v>
      </c>
      <c r="F70" s="1"/>
    </row>
    <row r="71" spans="1:6" ht="13.8">
      <c r="A71" t="s">
        <v>125</v>
      </c>
      <c r="B71" s="10" t="s">
        <v>126</v>
      </c>
      <c r="C71" s="11">
        <v>0</v>
      </c>
      <c r="D71" s="11">
        <v>0</v>
      </c>
      <c r="E71" s="11">
        <v>0</v>
      </c>
      <c r="F71" s="1"/>
    </row>
    <row r="72" spans="1:6" ht="13.8">
      <c r="A72" t="s">
        <v>127</v>
      </c>
      <c r="B72" s="10" t="s">
        <v>128</v>
      </c>
      <c r="C72" s="11">
        <v>0</v>
      </c>
      <c r="D72" s="11">
        <v>0</v>
      </c>
      <c r="E72" s="11">
        <v>0</v>
      </c>
      <c r="F72" s="1"/>
    </row>
    <row r="73" spans="1:6" ht="13.8">
      <c r="A73" t="s">
        <v>129</v>
      </c>
      <c r="B73" s="10" t="s">
        <v>130</v>
      </c>
      <c r="C73" s="11">
        <v>0</v>
      </c>
      <c r="D73" s="11">
        <v>0</v>
      </c>
      <c r="E73" s="11">
        <v>0</v>
      </c>
      <c r="F73" s="1"/>
    </row>
    <row r="74" spans="1:6" ht="13.8">
      <c r="A74" s="8" t="s">
        <v>131</v>
      </c>
      <c r="B74" s="8" t="s">
        <v>132</v>
      </c>
      <c r="C74" s="9">
        <v>0</v>
      </c>
      <c r="D74" s="9">
        <v>0</v>
      </c>
      <c r="E74" s="9">
        <f>('[1] Detalle Ejecucion Enero 25'!F313)</f>
        <v>0</v>
      </c>
      <c r="F74" s="1"/>
    </row>
    <row r="75" spans="1:6" ht="13.8">
      <c r="A75" t="s">
        <v>133</v>
      </c>
      <c r="B75" s="12" t="s">
        <v>134</v>
      </c>
      <c r="C75" s="11">
        <v>0</v>
      </c>
      <c r="D75" s="11">
        <v>0</v>
      </c>
      <c r="E75" s="11">
        <v>0</v>
      </c>
      <c r="F75" s="1"/>
    </row>
    <row r="76" spans="1:6" ht="13.8">
      <c r="A76" t="s">
        <v>135</v>
      </c>
      <c r="B76" s="10" t="s">
        <v>136</v>
      </c>
      <c r="C76" s="11">
        <v>0</v>
      </c>
      <c r="D76" s="11">
        <v>0</v>
      </c>
      <c r="E76" s="11">
        <v>0</v>
      </c>
      <c r="F76" s="1"/>
    </row>
    <row r="77" spans="1:6" ht="13.8">
      <c r="A77" s="8" t="s">
        <v>137</v>
      </c>
      <c r="B77" s="8" t="s">
        <v>138</v>
      </c>
      <c r="C77" s="9">
        <v>0</v>
      </c>
      <c r="D77" s="9">
        <v>0</v>
      </c>
      <c r="E77" s="9">
        <f>('[1] Detalle Ejecucion Enero 25'!F316)</f>
        <v>0</v>
      </c>
      <c r="F77" s="1"/>
    </row>
    <row r="78" spans="1:6" ht="13.8">
      <c r="A78" t="s">
        <v>139</v>
      </c>
      <c r="B78" s="12" t="s">
        <v>140</v>
      </c>
      <c r="C78" s="11">
        <v>0</v>
      </c>
      <c r="D78" s="11">
        <v>0</v>
      </c>
      <c r="E78" s="11">
        <v>0</v>
      </c>
      <c r="F78" s="1"/>
    </row>
    <row r="79" spans="1:6" ht="13.8">
      <c r="A79" t="s">
        <v>141</v>
      </c>
      <c r="B79" s="10" t="s">
        <v>142</v>
      </c>
      <c r="C79" s="11">
        <v>0</v>
      </c>
      <c r="D79" s="11">
        <v>0</v>
      </c>
      <c r="E79" s="11">
        <v>0</v>
      </c>
      <c r="F79" s="1"/>
    </row>
    <row r="80" spans="1:6" ht="13.8">
      <c r="A80" s="8" t="s">
        <v>143</v>
      </c>
      <c r="B80" s="8" t="s">
        <v>144</v>
      </c>
      <c r="C80" s="9">
        <v>0</v>
      </c>
      <c r="D80" s="9">
        <v>0</v>
      </c>
      <c r="E80" s="9">
        <f>('[1] Detalle Ejecucion Enero 25'!F319)</f>
        <v>0</v>
      </c>
      <c r="F80" s="1"/>
    </row>
    <row r="81" spans="1:6" ht="13.8">
      <c r="A81" s="16">
        <v>4.0999999999999996</v>
      </c>
      <c r="B81" s="12" t="s">
        <v>145</v>
      </c>
      <c r="C81" s="11">
        <v>0</v>
      </c>
      <c r="D81" s="11">
        <v>0</v>
      </c>
      <c r="E81" s="11">
        <v>0</v>
      </c>
      <c r="F81" s="1"/>
    </row>
    <row r="82" spans="1:6" ht="13.8">
      <c r="A82" t="s">
        <v>146</v>
      </c>
      <c r="B82" t="s">
        <v>145</v>
      </c>
      <c r="C82" s="11">
        <v>0</v>
      </c>
      <c r="D82" s="11">
        <v>0</v>
      </c>
      <c r="E82" s="11">
        <v>0</v>
      </c>
      <c r="F82" s="1"/>
    </row>
    <row r="83" spans="1:6" ht="13.8">
      <c r="A83" t="s">
        <v>147</v>
      </c>
      <c r="B83" t="s">
        <v>148</v>
      </c>
      <c r="C83" s="11">
        <v>0</v>
      </c>
      <c r="D83" s="11">
        <v>0</v>
      </c>
      <c r="E83" s="11">
        <v>0</v>
      </c>
      <c r="F83" s="1"/>
    </row>
    <row r="84" spans="1:6" ht="13.8">
      <c r="A84" s="16">
        <v>4.3</v>
      </c>
      <c r="B84" t="s">
        <v>149</v>
      </c>
      <c r="C84" s="11">
        <v>0</v>
      </c>
      <c r="D84" s="11">
        <v>0</v>
      </c>
      <c r="E84" s="11">
        <v>0</v>
      </c>
      <c r="F84" s="1"/>
    </row>
    <row r="85" spans="1:6" ht="13.8">
      <c r="A85" t="s">
        <v>150</v>
      </c>
      <c r="B85" t="s">
        <v>151</v>
      </c>
      <c r="C85" s="11">
        <v>0</v>
      </c>
      <c r="D85" s="11">
        <v>0</v>
      </c>
      <c r="E85" s="11">
        <v>0</v>
      </c>
      <c r="F85" s="1"/>
    </row>
    <row r="86" spans="1:6" ht="13.8">
      <c r="B86" s="10"/>
      <c r="C86" s="11"/>
      <c r="D86" s="11"/>
      <c r="E86" s="11"/>
      <c r="F86" s="1"/>
    </row>
    <row r="87" spans="1:6" ht="13.8">
      <c r="B87" s="10"/>
      <c r="C87" s="11"/>
      <c r="D87" s="11"/>
      <c r="E87" s="11"/>
      <c r="F87" s="1"/>
    </row>
    <row r="88" spans="1:6" ht="13.8">
      <c r="B88" s="10"/>
      <c r="C88" s="11"/>
      <c r="D88" s="11"/>
      <c r="E88" s="11"/>
      <c r="F88" s="1"/>
    </row>
    <row r="89" spans="1:6">
      <c r="A89" s="15"/>
      <c r="B89" s="17"/>
      <c r="C89" s="17"/>
      <c r="D89" s="18"/>
      <c r="E89" s="18"/>
      <c r="F89" s="18"/>
    </row>
    <row r="90" spans="1:6">
      <c r="A90" s="15"/>
      <c r="B90" s="19" t="s">
        <v>152</v>
      </c>
      <c r="C90" s="20"/>
      <c r="D90" s="19" t="s">
        <v>153</v>
      </c>
      <c r="E90" s="111"/>
      <c r="F90" s="111"/>
    </row>
    <row r="91" spans="1:6">
      <c r="B91" s="22" t="s">
        <v>154</v>
      </c>
      <c r="C91" s="23"/>
      <c r="D91" s="21" t="s">
        <v>155</v>
      </c>
      <c r="E91" s="24"/>
    </row>
    <row r="92" spans="1:6">
      <c r="B92" s="17"/>
      <c r="C92" s="17"/>
      <c r="D92" s="25"/>
      <c r="E92" s="25"/>
      <c r="F92" s="25"/>
    </row>
    <row r="93" spans="1:6">
      <c r="B93" s="17"/>
      <c r="C93" s="17"/>
      <c r="D93" s="25"/>
      <c r="E93" s="25"/>
      <c r="F93" s="25"/>
    </row>
    <row r="94" spans="1:6">
      <c r="D94" s="25"/>
      <c r="E94" s="25"/>
      <c r="F94" s="25"/>
    </row>
    <row r="95" spans="1:6">
      <c r="B95" s="107" t="s">
        <v>156</v>
      </c>
      <c r="C95" s="107"/>
      <c r="D95" s="107"/>
      <c r="E95" s="107"/>
    </row>
    <row r="96" spans="1:6">
      <c r="B96" s="107" t="s">
        <v>157</v>
      </c>
      <c r="C96" s="107"/>
      <c r="D96" s="107"/>
      <c r="E96" s="107"/>
    </row>
  </sheetData>
  <mergeCells count="8">
    <mergeCell ref="B95:E95"/>
    <mergeCell ref="B96:E96"/>
    <mergeCell ref="A1:E6"/>
    <mergeCell ref="A7:E7"/>
    <mergeCell ref="A8:E8"/>
    <mergeCell ref="A9:E9"/>
    <mergeCell ref="A10:E10"/>
    <mergeCell ref="E90:F90"/>
  </mergeCells>
  <printOptions horizontalCentered="1"/>
  <pageMargins left="0.23622047244094491" right="0.23622047244094491" top="0.19685039370078741" bottom="0.35433070866141736" header="0.11811023622047245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3D40-A485-442C-A965-0FA4641F5A7D}">
  <dimension ref="A1:I117"/>
  <sheetViews>
    <sheetView zoomScaleNormal="100" workbookViewId="0">
      <selection activeCell="C100" sqref="C100"/>
    </sheetView>
  </sheetViews>
  <sheetFormatPr baseColWidth="10" defaultColWidth="9.109375" defaultRowHeight="14.4"/>
  <cols>
    <col min="1" max="1" width="48.109375" style="29" customWidth="1"/>
    <col min="2" max="3" width="25.5546875" style="29" customWidth="1"/>
    <col min="4" max="4" width="29.5546875" style="29" customWidth="1"/>
    <col min="5" max="5" width="22.109375" style="29" customWidth="1"/>
    <col min="6" max="6" width="24.44140625" style="29" customWidth="1"/>
    <col min="7" max="7" width="27.88671875" style="29" customWidth="1"/>
    <col min="8" max="8" width="9.109375" style="29"/>
    <col min="9" max="9" width="21.6640625" style="29" bestFit="1" customWidth="1"/>
    <col min="10" max="16384" width="9.109375" style="29"/>
  </cols>
  <sheetData>
    <row r="1" spans="1:9">
      <c r="A1" s="26" t="s">
        <v>158</v>
      </c>
      <c r="B1" s="27"/>
      <c r="C1" s="27"/>
      <c r="D1" s="27"/>
      <c r="E1" s="28"/>
    </row>
    <row r="2" spans="1:9">
      <c r="A2" s="30"/>
      <c r="E2" s="31"/>
    </row>
    <row r="3" spans="1:9">
      <c r="A3" s="30"/>
      <c r="E3" s="31"/>
    </row>
    <row r="4" spans="1:9" ht="24.75" customHeight="1">
      <c r="A4" s="30"/>
      <c r="E4" s="31"/>
    </row>
    <row r="5" spans="1:9" ht="24.75" customHeight="1">
      <c r="A5" s="96" t="s">
        <v>159</v>
      </c>
      <c r="B5" s="97"/>
      <c r="C5" s="97"/>
      <c r="D5" s="97"/>
      <c r="E5" s="98"/>
    </row>
    <row r="6" spans="1:9" ht="23.25" customHeight="1">
      <c r="A6" s="99" t="s">
        <v>3</v>
      </c>
      <c r="B6" s="100"/>
      <c r="C6" s="100"/>
      <c r="D6" s="100"/>
      <c r="E6" s="101"/>
    </row>
    <row r="7" spans="1:9" ht="28.5" customHeight="1" thickBot="1">
      <c r="A7" s="102" t="s">
        <v>160</v>
      </c>
      <c r="B7" s="103"/>
      <c r="C7" s="103"/>
      <c r="D7" s="103"/>
      <c r="E7" s="104"/>
    </row>
    <row r="8" spans="1:9" ht="18" customHeight="1" thickBot="1">
      <c r="A8" s="32" t="s">
        <v>161</v>
      </c>
      <c r="B8" s="33" t="s">
        <v>162</v>
      </c>
      <c r="C8" s="33" t="s">
        <v>163</v>
      </c>
      <c r="D8" s="33" t="s">
        <v>164</v>
      </c>
      <c r="E8" s="34" t="s">
        <v>165</v>
      </c>
    </row>
    <row r="9" spans="1:9" s="39" customFormat="1" ht="18" customHeight="1">
      <c r="A9" s="35" t="s">
        <v>166</v>
      </c>
      <c r="B9" s="36"/>
      <c r="C9" s="36"/>
      <c r="D9" s="37"/>
      <c r="E9" s="38"/>
    </row>
    <row r="10" spans="1:9" ht="15" customHeight="1">
      <c r="A10" s="40" t="s">
        <v>167</v>
      </c>
      <c r="B10" s="41">
        <f>B11+B12</f>
        <v>1715411039</v>
      </c>
      <c r="C10" s="41">
        <f>C11+C12</f>
        <v>1715411039</v>
      </c>
      <c r="D10" s="41">
        <f>D11+D12</f>
        <v>618317801.8900001</v>
      </c>
      <c r="E10" s="42">
        <f>SUM(D10:D10)</f>
        <v>618317801.8900001</v>
      </c>
      <c r="F10" s="43"/>
      <c r="G10" s="44"/>
    </row>
    <row r="11" spans="1:9" s="48" customFormat="1" ht="15" customHeight="1">
      <c r="A11" s="45" t="s">
        <v>168</v>
      </c>
      <c r="B11" s="46">
        <v>1690411039</v>
      </c>
      <c r="C11" s="46">
        <v>1690411039</v>
      </c>
      <c r="D11" s="46">
        <v>608533888.20000005</v>
      </c>
      <c r="E11" s="47">
        <f>SUM(D11:D11)</f>
        <v>608533888.20000005</v>
      </c>
      <c r="G11" s="49"/>
    </row>
    <row r="12" spans="1:9" s="48" customFormat="1" ht="15" customHeight="1">
      <c r="A12" s="45" t="s">
        <v>169</v>
      </c>
      <c r="B12" s="46">
        <v>25000000</v>
      </c>
      <c r="C12" s="46">
        <v>25000000</v>
      </c>
      <c r="D12" s="46">
        <v>9783913.6899999995</v>
      </c>
      <c r="E12" s="47">
        <f>SUM(D12:D12)</f>
        <v>9783913.6899999995</v>
      </c>
      <c r="G12" s="49"/>
    </row>
    <row r="13" spans="1:9" ht="15" customHeight="1">
      <c r="A13" s="40" t="s">
        <v>170</v>
      </c>
      <c r="B13" s="41">
        <f>B14</f>
        <v>695000000</v>
      </c>
      <c r="C13" s="41">
        <f>C14</f>
        <v>695000000</v>
      </c>
      <c r="D13" s="41">
        <f t="shared" ref="D13" si="0">D14</f>
        <v>241776.54</v>
      </c>
      <c r="E13" s="42">
        <f>E14</f>
        <v>241776.54</v>
      </c>
      <c r="F13" s="50"/>
      <c r="G13" s="44"/>
    </row>
    <row r="14" spans="1:9" s="48" customFormat="1" ht="15" customHeight="1">
      <c r="A14" s="45" t="s">
        <v>171</v>
      </c>
      <c r="B14" s="46">
        <v>695000000</v>
      </c>
      <c r="C14" s="46">
        <v>695000000</v>
      </c>
      <c r="D14" s="46">
        <v>241776.54</v>
      </c>
      <c r="E14" s="47">
        <f>SUM(D14:D14)</f>
        <v>241776.54</v>
      </c>
      <c r="F14" s="49"/>
      <c r="G14" s="49"/>
    </row>
    <row r="15" spans="1:9" s="39" customFormat="1" ht="15" customHeight="1">
      <c r="A15" s="51" t="s">
        <v>172</v>
      </c>
      <c r="B15" s="52">
        <f>B10+B13</f>
        <v>2410411039</v>
      </c>
      <c r="C15" s="52">
        <f>C10+C13</f>
        <v>2410411039</v>
      </c>
      <c r="D15" s="52">
        <f>D10+D13</f>
        <v>618559578.43000007</v>
      </c>
      <c r="E15" s="53">
        <f>E10+E13</f>
        <v>618559578.43000007</v>
      </c>
      <c r="F15" s="43"/>
      <c r="G15" s="44"/>
      <c r="I15" s="50"/>
    </row>
    <row r="16" spans="1:9" ht="15" customHeight="1" thickBot="1">
      <c r="A16" s="54"/>
      <c r="B16" s="55"/>
      <c r="C16" s="55"/>
      <c r="D16" s="56"/>
      <c r="E16" s="57"/>
      <c r="G16" s="49"/>
      <c r="I16" s="50"/>
    </row>
    <row r="17" spans="1:9" s="62" customFormat="1" ht="15.75" customHeight="1" thickBot="1">
      <c r="A17" s="58" t="s">
        <v>173</v>
      </c>
      <c r="B17" s="59">
        <f>(B93)</f>
        <v>2410411039</v>
      </c>
      <c r="C17" s="59">
        <f>(B17)</f>
        <v>2410411039</v>
      </c>
      <c r="D17" s="60">
        <f>D18+D25+D36+D46+D56+D64+D74</f>
        <v>38571339.700000003</v>
      </c>
      <c r="E17" s="61">
        <f>SUM(D17:D17)</f>
        <v>38571339.700000003</v>
      </c>
      <c r="F17" s="43"/>
      <c r="G17" s="44"/>
      <c r="I17" s="50"/>
    </row>
    <row r="18" spans="1:9" s="64" customFormat="1" ht="15.75" customHeight="1">
      <c r="A18" s="40" t="s">
        <v>174</v>
      </c>
      <c r="B18" s="63">
        <f>SUM(B19:B23)</f>
        <v>360415000</v>
      </c>
      <c r="C18" s="63">
        <f>SUM(C19:C23)</f>
        <v>360415000</v>
      </c>
      <c r="D18" s="41">
        <f>SUM(D19:D23)</f>
        <v>12992564.409999996</v>
      </c>
      <c r="E18" s="42">
        <f>SUM(E19:E23)</f>
        <v>12992564.409999996</v>
      </c>
      <c r="F18" s="43"/>
      <c r="G18" s="44"/>
      <c r="I18" s="50"/>
    </row>
    <row r="19" spans="1:9" s="48" customFormat="1" ht="15" customHeight="1">
      <c r="A19" s="45" t="s">
        <v>175</v>
      </c>
      <c r="B19" s="46">
        <v>237440000</v>
      </c>
      <c r="C19" s="46">
        <v>237440000</v>
      </c>
      <c r="D19" s="65">
        <f>('[1]Formato Presentacion En'!E14)</f>
        <v>9054891.4799999986</v>
      </c>
      <c r="E19" s="66">
        <f>SUM(D19:D19)</f>
        <v>9054891.4799999986</v>
      </c>
      <c r="F19" s="49"/>
      <c r="G19" s="49"/>
      <c r="I19" s="50"/>
    </row>
    <row r="20" spans="1:9" s="48" customFormat="1" ht="15" customHeight="1">
      <c r="A20" s="45" t="s">
        <v>176</v>
      </c>
      <c r="B20" s="65">
        <v>40390000</v>
      </c>
      <c r="C20" s="65">
        <v>40390000</v>
      </c>
      <c r="D20" s="67">
        <f>(E20)</f>
        <v>1840762.87</v>
      </c>
      <c r="E20" s="66">
        <f>('[1]Formato Presentacion En'!E15)</f>
        <v>1840762.87</v>
      </c>
      <c r="F20" s="49"/>
      <c r="G20" s="49"/>
      <c r="I20" s="50"/>
    </row>
    <row r="21" spans="1:9" s="48" customFormat="1" ht="18" customHeight="1">
      <c r="A21" s="45" t="s">
        <v>177</v>
      </c>
      <c r="B21" s="46">
        <v>16840000</v>
      </c>
      <c r="C21" s="46">
        <v>16840000</v>
      </c>
      <c r="D21" s="66">
        <v>946009.28</v>
      </c>
      <c r="E21" s="66">
        <f>('[1]Formato Presentacion En'!E16)</f>
        <v>946009.28</v>
      </c>
      <c r="F21" s="49"/>
      <c r="G21" s="49"/>
      <c r="I21" s="50"/>
    </row>
    <row r="22" spans="1:9" s="48" customFormat="1" ht="18" customHeight="1">
      <c r="A22" s="45" t="s">
        <v>178</v>
      </c>
      <c r="B22" s="65">
        <v>48745000</v>
      </c>
      <c r="C22" s="65">
        <v>48745000</v>
      </c>
      <c r="D22" s="66">
        <v>10000</v>
      </c>
      <c r="E22" s="66">
        <f>('[1]Formato Presentacion En'!E17)</f>
        <v>10000</v>
      </c>
      <c r="F22" s="49"/>
      <c r="G22" s="49"/>
      <c r="I22" s="50"/>
    </row>
    <row r="23" spans="1:9" s="48" customFormat="1" ht="18" customHeight="1">
      <c r="A23" s="45" t="s">
        <v>179</v>
      </c>
      <c r="B23" s="65">
        <v>17000000</v>
      </c>
      <c r="C23" s="65">
        <v>17000000</v>
      </c>
      <c r="D23" s="65">
        <v>1140900.78</v>
      </c>
      <c r="E23" s="66">
        <f>('[1]Formato Presentacion En'!E18)</f>
        <v>1140900.78</v>
      </c>
      <c r="F23" s="49"/>
      <c r="G23" s="49"/>
      <c r="I23" s="50"/>
    </row>
    <row r="24" spans="1:9" s="48" customFormat="1" ht="18" customHeight="1">
      <c r="A24" s="45"/>
      <c r="B24" s="65"/>
      <c r="C24" s="65"/>
      <c r="D24" s="65"/>
      <c r="E24" s="66"/>
      <c r="F24" s="49"/>
      <c r="G24" s="49"/>
      <c r="I24" s="50"/>
    </row>
    <row r="25" spans="1:9" ht="15.75" customHeight="1">
      <c r="A25" s="40" t="s">
        <v>180</v>
      </c>
      <c r="B25" s="41">
        <f>SUM(B26:B34)</f>
        <v>211322000</v>
      </c>
      <c r="C25" s="41">
        <f>SUM(C26:C34)</f>
        <v>211322000</v>
      </c>
      <c r="D25" s="41">
        <f>SUM(D26:D34)</f>
        <v>4929287.0999999996</v>
      </c>
      <c r="E25" s="42">
        <f>SUM(E26:E34)</f>
        <v>4929287.0999999996</v>
      </c>
      <c r="F25" s="43"/>
      <c r="G25" s="44"/>
      <c r="I25" s="50"/>
    </row>
    <row r="26" spans="1:9" s="48" customFormat="1" ht="18" customHeight="1">
      <c r="A26" s="45" t="s">
        <v>181</v>
      </c>
      <c r="B26" s="65">
        <v>15600000</v>
      </c>
      <c r="C26" s="65">
        <v>15600000</v>
      </c>
      <c r="D26" s="65">
        <f>(E26)</f>
        <v>1139186</v>
      </c>
      <c r="E26" s="66">
        <f>('[1]Formato Presentacion En'!E20)</f>
        <v>1139186</v>
      </c>
      <c r="F26" s="49"/>
      <c r="G26" s="49"/>
      <c r="I26" s="50"/>
    </row>
    <row r="27" spans="1:9" s="48" customFormat="1" ht="15.75" customHeight="1">
      <c r="A27" s="68" t="s">
        <v>182</v>
      </c>
      <c r="B27" s="65">
        <v>80100000</v>
      </c>
      <c r="C27" s="65">
        <v>80100000</v>
      </c>
      <c r="D27" s="65">
        <f>(E27)</f>
        <v>0</v>
      </c>
      <c r="E27" s="66">
        <f>('[1]Formato Presentacion En'!E21)</f>
        <v>0</v>
      </c>
      <c r="F27" s="49"/>
      <c r="G27" s="49"/>
      <c r="I27" s="50"/>
    </row>
    <row r="28" spans="1:9" s="48" customFormat="1" ht="18" customHeight="1">
      <c r="A28" s="45" t="s">
        <v>183</v>
      </c>
      <c r="B28" s="65">
        <v>4000000</v>
      </c>
      <c r="C28" s="65">
        <v>4000000</v>
      </c>
      <c r="D28" s="65">
        <f>(E28)</f>
        <v>12600</v>
      </c>
      <c r="E28" s="66">
        <f>('[1]Formato Presentacion En'!E22)</f>
        <v>12600</v>
      </c>
      <c r="F28" s="49"/>
      <c r="G28" s="69"/>
      <c r="I28" s="50"/>
    </row>
    <row r="29" spans="1:9" s="48" customFormat="1" ht="18" customHeight="1">
      <c r="A29" s="45" t="s">
        <v>184</v>
      </c>
      <c r="B29" s="65">
        <v>290000</v>
      </c>
      <c r="C29" s="65">
        <v>290000</v>
      </c>
      <c r="D29" s="65">
        <f>(E29)</f>
        <v>175</v>
      </c>
      <c r="E29" s="66">
        <f>('[1]Formato Presentacion En'!E23)</f>
        <v>175</v>
      </c>
      <c r="F29" s="49"/>
      <c r="G29" s="49"/>
      <c r="I29" s="50"/>
    </row>
    <row r="30" spans="1:9" s="48" customFormat="1" ht="18" customHeight="1">
      <c r="A30" s="45" t="s">
        <v>185</v>
      </c>
      <c r="B30" s="65">
        <v>15140000</v>
      </c>
      <c r="C30" s="65">
        <v>15140000</v>
      </c>
      <c r="D30" s="65">
        <v>544452</v>
      </c>
      <c r="E30" s="66">
        <f>('[1]Formato Presentacion En'!E24)</f>
        <v>544452</v>
      </c>
      <c r="F30" s="49"/>
      <c r="G30" s="49"/>
      <c r="I30" s="50"/>
    </row>
    <row r="31" spans="1:9" s="48" customFormat="1" ht="18" customHeight="1" thickBot="1">
      <c r="A31" s="70" t="s">
        <v>186</v>
      </c>
      <c r="B31" s="65">
        <v>15300000</v>
      </c>
      <c r="C31" s="65">
        <v>15300000</v>
      </c>
      <c r="D31" s="65">
        <f>(E31)</f>
        <v>788648.8</v>
      </c>
      <c r="E31" s="66">
        <f>('[1]Formato Presentacion En'!E25)</f>
        <v>788648.8</v>
      </c>
      <c r="F31" s="49"/>
      <c r="G31" s="49"/>
      <c r="I31" s="50"/>
    </row>
    <row r="32" spans="1:9" s="48" customFormat="1" ht="33" customHeight="1" thickBot="1">
      <c r="A32" s="71" t="s">
        <v>187</v>
      </c>
      <c r="B32" s="66">
        <v>31000000</v>
      </c>
      <c r="C32" s="66">
        <v>31000000</v>
      </c>
      <c r="D32" s="66">
        <v>1348258.9500000002</v>
      </c>
      <c r="E32" s="66">
        <f>('[1]Formato Presentacion En'!E26)</f>
        <v>1348258.9500000002</v>
      </c>
      <c r="F32" s="49"/>
      <c r="G32" s="49"/>
      <c r="I32" s="50"/>
    </row>
    <row r="33" spans="1:9" s="48" customFormat="1" ht="30.75" customHeight="1">
      <c r="A33" s="72" t="s">
        <v>188</v>
      </c>
      <c r="B33" s="65">
        <v>45392000</v>
      </c>
      <c r="C33" s="65">
        <v>45392000</v>
      </c>
      <c r="D33" s="65">
        <f>(E33)</f>
        <v>1095966.3500000001</v>
      </c>
      <c r="E33" s="66">
        <f>('[1]Formato Presentacion En'!E27)</f>
        <v>1095966.3500000001</v>
      </c>
      <c r="F33" s="49"/>
      <c r="G33" s="49"/>
      <c r="I33" s="50"/>
    </row>
    <row r="34" spans="1:9" s="48" customFormat="1" ht="18" customHeight="1">
      <c r="A34" s="45" t="s">
        <v>189</v>
      </c>
      <c r="B34" s="65">
        <v>4500000</v>
      </c>
      <c r="C34" s="65">
        <v>4500000</v>
      </c>
      <c r="D34" s="65">
        <v>0</v>
      </c>
      <c r="E34" s="66">
        <f>('[1]Formato Presentacion En'!E28)</f>
        <v>0</v>
      </c>
      <c r="F34" s="49"/>
      <c r="G34" s="49"/>
      <c r="I34" s="50"/>
    </row>
    <row r="35" spans="1:9" s="48" customFormat="1" ht="18" customHeight="1">
      <c r="A35" s="45"/>
      <c r="B35" s="65"/>
      <c r="C35" s="65"/>
      <c r="D35" s="65"/>
      <c r="E35" s="66"/>
      <c r="F35" s="49"/>
      <c r="G35" s="49"/>
      <c r="I35" s="50"/>
    </row>
    <row r="36" spans="1:9" ht="15.75" customHeight="1">
      <c r="A36" s="40" t="s">
        <v>190</v>
      </c>
      <c r="B36" s="41">
        <f>SUM(B37:B44)</f>
        <v>31174039</v>
      </c>
      <c r="C36" s="41">
        <f>SUM(C37:C44)</f>
        <v>31174039</v>
      </c>
      <c r="D36" s="41">
        <f t="shared" ref="D36" si="1">SUM(D37:D44)</f>
        <v>923530.02</v>
      </c>
      <c r="E36" s="42">
        <f>SUM(E37:E44)</f>
        <v>923530.02</v>
      </c>
      <c r="F36" s="43"/>
      <c r="G36" s="44"/>
      <c r="I36" s="50"/>
    </row>
    <row r="37" spans="1:9" s="48" customFormat="1" ht="18" customHeight="1">
      <c r="A37" s="45" t="s">
        <v>191</v>
      </c>
      <c r="B37" s="65">
        <v>2000000</v>
      </c>
      <c r="C37" s="65">
        <v>2000000</v>
      </c>
      <c r="D37" s="65">
        <f>(E37)</f>
        <v>24533.52</v>
      </c>
      <c r="E37" s="66">
        <f>('[1]Formato Presentacion En'!E30)</f>
        <v>24533.52</v>
      </c>
      <c r="F37" s="49"/>
      <c r="G37" s="49"/>
      <c r="I37" s="50"/>
    </row>
    <row r="38" spans="1:9" s="48" customFormat="1" ht="18" customHeight="1" thickBot="1">
      <c r="A38" s="73" t="s">
        <v>192</v>
      </c>
      <c r="B38" s="65">
        <v>4700000</v>
      </c>
      <c r="C38" s="65">
        <v>4700000</v>
      </c>
      <c r="D38" s="65">
        <v>0</v>
      </c>
      <c r="E38" s="66">
        <f>SUM(D38:D38)</f>
        <v>0</v>
      </c>
      <c r="F38" s="49"/>
      <c r="G38" s="49"/>
      <c r="I38" s="50"/>
    </row>
    <row r="39" spans="1:9" s="48" customFormat="1" ht="18" customHeight="1" thickBot="1">
      <c r="A39" s="71" t="s">
        <v>193</v>
      </c>
      <c r="B39" s="66">
        <v>720000</v>
      </c>
      <c r="C39" s="66">
        <v>720000</v>
      </c>
      <c r="D39" s="66">
        <f>('[1] Detalle Ejecucion Enero 25'!E191)</f>
        <v>500</v>
      </c>
      <c r="E39" s="66">
        <f>('[1] Detalle Ejecucion Enero 25'!F191)</f>
        <v>500</v>
      </c>
      <c r="F39" s="49"/>
      <c r="G39" s="49"/>
      <c r="I39" s="50"/>
    </row>
    <row r="40" spans="1:9" s="48" customFormat="1" ht="18" customHeight="1">
      <c r="A40" s="74" t="s">
        <v>194</v>
      </c>
      <c r="B40" s="65">
        <v>80000</v>
      </c>
      <c r="C40" s="65">
        <v>80000</v>
      </c>
      <c r="D40" s="65">
        <v>0</v>
      </c>
      <c r="E40" s="66">
        <f>('[1]Formato Presentacion En'!E33)</f>
        <v>0</v>
      </c>
      <c r="F40" s="49"/>
      <c r="G40" s="49"/>
      <c r="I40" s="50"/>
    </row>
    <row r="41" spans="1:9" s="48" customFormat="1" ht="15.75" customHeight="1">
      <c r="A41" s="68" t="s">
        <v>195</v>
      </c>
      <c r="B41" s="65">
        <v>900000</v>
      </c>
      <c r="C41" s="65">
        <v>900000</v>
      </c>
      <c r="D41" s="65">
        <v>0</v>
      </c>
      <c r="E41" s="66">
        <f>('[1]Formato Presentacion En'!E34)</f>
        <v>0</v>
      </c>
      <c r="F41" s="49"/>
      <c r="G41" s="49"/>
      <c r="I41" s="50"/>
    </row>
    <row r="42" spans="1:9" s="48" customFormat="1" ht="18" customHeight="1">
      <c r="A42" s="45" t="s">
        <v>196</v>
      </c>
      <c r="B42" s="65">
        <v>500000</v>
      </c>
      <c r="C42" s="65">
        <v>500000</v>
      </c>
      <c r="D42" s="65">
        <v>0</v>
      </c>
      <c r="E42" s="66">
        <f>('[1]Formato Presentacion En'!E35)</f>
        <v>0</v>
      </c>
      <c r="F42" s="49"/>
      <c r="G42" s="49"/>
      <c r="I42" s="50"/>
    </row>
    <row r="43" spans="1:9" s="48" customFormat="1" ht="16.5" customHeight="1">
      <c r="A43" s="68" t="s">
        <v>197</v>
      </c>
      <c r="B43" s="65">
        <v>13540000</v>
      </c>
      <c r="C43" s="65">
        <v>13540000</v>
      </c>
      <c r="D43" s="65">
        <f>(E43)</f>
        <v>887850</v>
      </c>
      <c r="E43" s="66">
        <f>('[1]Formato Presentacion En'!E36)</f>
        <v>887850</v>
      </c>
      <c r="F43" s="49"/>
      <c r="G43" s="49"/>
      <c r="I43" s="50"/>
    </row>
    <row r="44" spans="1:9" s="48" customFormat="1" ht="18" customHeight="1">
      <c r="A44" s="68" t="s">
        <v>198</v>
      </c>
      <c r="B44" s="65">
        <v>8734039</v>
      </c>
      <c r="C44" s="65">
        <v>8734039</v>
      </c>
      <c r="D44" s="65">
        <f>(E44)</f>
        <v>10646.5</v>
      </c>
      <c r="E44" s="66">
        <f>('[1]Formato Presentacion En'!E37)</f>
        <v>10646.5</v>
      </c>
      <c r="F44" s="49"/>
      <c r="G44" s="49"/>
      <c r="I44" s="50"/>
    </row>
    <row r="45" spans="1:9" s="48" customFormat="1" ht="18" customHeight="1">
      <c r="A45" s="68"/>
      <c r="B45" s="65"/>
      <c r="C45" s="65"/>
      <c r="D45" s="65"/>
      <c r="E45" s="66"/>
      <c r="F45" s="49"/>
      <c r="G45" s="49"/>
      <c r="I45" s="50"/>
    </row>
    <row r="46" spans="1:9" ht="15.75" customHeight="1">
      <c r="A46" s="40" t="s">
        <v>199</v>
      </c>
      <c r="B46" s="41">
        <f>SUM(B47:B47)</f>
        <v>14000000</v>
      </c>
      <c r="C46" s="41">
        <f>SUM(C47:C47)</f>
        <v>14000000</v>
      </c>
      <c r="D46" s="41">
        <f t="shared" ref="D46" si="2">SUM(D47:D47)</f>
        <v>0</v>
      </c>
      <c r="E46" s="42">
        <f>SUM(E47:E47)</f>
        <v>0</v>
      </c>
      <c r="F46" s="43"/>
      <c r="G46" s="44"/>
      <c r="I46" s="50"/>
    </row>
    <row r="47" spans="1:9" s="48" customFormat="1" ht="18" customHeight="1">
      <c r="A47" s="68" t="s">
        <v>200</v>
      </c>
      <c r="B47" s="65">
        <v>14000000</v>
      </c>
      <c r="C47" s="65">
        <v>14000000</v>
      </c>
      <c r="D47" s="65">
        <f>(E47)</f>
        <v>0</v>
      </c>
      <c r="E47" s="66">
        <f>('[1]Formato Presentacion En'!E39)</f>
        <v>0</v>
      </c>
      <c r="F47" s="49"/>
      <c r="G47" s="49"/>
      <c r="I47" s="50"/>
    </row>
    <row r="48" spans="1:9" s="48" customFormat="1" ht="18" customHeight="1">
      <c r="A48" s="68" t="s">
        <v>201</v>
      </c>
      <c r="B48" s="65">
        <v>0</v>
      </c>
      <c r="C48" s="65">
        <v>0</v>
      </c>
      <c r="D48" s="65">
        <v>0</v>
      </c>
      <c r="E48" s="65">
        <v>0</v>
      </c>
      <c r="F48" s="49"/>
      <c r="G48" s="49"/>
      <c r="I48" s="50"/>
    </row>
    <row r="49" spans="1:9" s="48" customFormat="1" ht="18" customHeight="1">
      <c r="A49" s="68" t="s">
        <v>202</v>
      </c>
      <c r="B49" s="65">
        <v>0</v>
      </c>
      <c r="C49" s="65">
        <v>0</v>
      </c>
      <c r="D49" s="65">
        <v>0</v>
      </c>
      <c r="E49" s="65">
        <v>0</v>
      </c>
      <c r="F49" s="49"/>
      <c r="G49" s="49"/>
      <c r="I49" s="50"/>
    </row>
    <row r="50" spans="1:9" s="48" customFormat="1" ht="18" customHeight="1">
      <c r="A50" s="68" t="s">
        <v>203</v>
      </c>
      <c r="B50" s="65">
        <v>0</v>
      </c>
      <c r="C50" s="65">
        <v>0</v>
      </c>
      <c r="D50" s="65">
        <v>0</v>
      </c>
      <c r="E50" s="65">
        <v>0</v>
      </c>
      <c r="F50" s="49"/>
      <c r="G50" s="49"/>
      <c r="I50" s="50"/>
    </row>
    <row r="51" spans="1:9" s="48" customFormat="1" ht="18" customHeight="1">
      <c r="A51" s="68" t="s">
        <v>204</v>
      </c>
      <c r="B51" s="65">
        <v>0</v>
      </c>
      <c r="C51" s="65">
        <v>0</v>
      </c>
      <c r="D51" s="65">
        <v>0</v>
      </c>
      <c r="E51" s="65">
        <v>0</v>
      </c>
      <c r="F51" s="49"/>
      <c r="G51" s="49"/>
      <c r="I51" s="50"/>
    </row>
    <row r="52" spans="1:9" s="48" customFormat="1" ht="18" customHeight="1">
      <c r="A52" s="68" t="s">
        <v>205</v>
      </c>
      <c r="B52" s="65">
        <v>0</v>
      </c>
      <c r="C52" s="65">
        <v>0</v>
      </c>
      <c r="D52" s="65">
        <v>0</v>
      </c>
      <c r="E52" s="65">
        <v>0</v>
      </c>
      <c r="F52" s="49"/>
      <c r="G52" s="49"/>
      <c r="I52" s="50"/>
    </row>
    <row r="53" spans="1:9" s="48" customFormat="1" ht="18" customHeight="1">
      <c r="A53" s="68" t="s">
        <v>206</v>
      </c>
      <c r="B53" s="65">
        <v>0</v>
      </c>
      <c r="C53" s="65">
        <v>0</v>
      </c>
      <c r="D53" s="65">
        <v>0</v>
      </c>
      <c r="E53" s="65">
        <v>0</v>
      </c>
      <c r="F53" s="49"/>
      <c r="G53" s="49"/>
      <c r="I53" s="50"/>
    </row>
    <row r="54" spans="1:9" s="48" customFormat="1" ht="18" customHeight="1">
      <c r="A54" s="68" t="s">
        <v>207</v>
      </c>
      <c r="B54" s="65">
        <v>0</v>
      </c>
      <c r="C54" s="65">
        <v>0</v>
      </c>
      <c r="D54" s="65">
        <v>0</v>
      </c>
      <c r="E54" s="65">
        <v>0</v>
      </c>
      <c r="F54" s="49"/>
      <c r="G54" s="49"/>
      <c r="I54" s="50"/>
    </row>
    <row r="55" spans="1:9" s="48" customFormat="1" ht="18" customHeight="1">
      <c r="A55" s="68"/>
      <c r="B55" s="65"/>
      <c r="C55" s="65"/>
      <c r="D55" s="65"/>
      <c r="E55" s="66"/>
      <c r="F55" s="49"/>
      <c r="G55" s="49"/>
      <c r="I55" s="50"/>
    </row>
    <row r="56" spans="1:9" ht="15.75" customHeight="1">
      <c r="A56" s="40" t="s">
        <v>208</v>
      </c>
      <c r="B56" s="41">
        <f>SUM(B57:B58)</f>
        <v>1719100000</v>
      </c>
      <c r="C56" s="41">
        <f>SUM(C57:C58)</f>
        <v>1719100000</v>
      </c>
      <c r="D56" s="41">
        <f t="shared" ref="D56" si="3">SUM(D57:D58)</f>
        <v>16900860.670000002</v>
      </c>
      <c r="E56" s="42">
        <f>SUM(E57:E58)</f>
        <v>16900860.670000002</v>
      </c>
      <c r="F56" s="43"/>
      <c r="G56" s="44"/>
      <c r="I56" s="50"/>
    </row>
    <row r="57" spans="1:9" s="48" customFormat="1" ht="18" customHeight="1" thickBot="1">
      <c r="A57" s="73" t="s">
        <v>209</v>
      </c>
      <c r="B57" s="65">
        <v>1000000</v>
      </c>
      <c r="C57" s="65">
        <v>1000000</v>
      </c>
      <c r="D57" s="65">
        <f>(E57)</f>
        <v>0</v>
      </c>
      <c r="E57" s="66">
        <f>('[1]Formato Presentacion En'!E41)</f>
        <v>0</v>
      </c>
      <c r="F57" s="43"/>
      <c r="G57" s="49"/>
      <c r="I57" s="50"/>
    </row>
    <row r="58" spans="1:9" s="48" customFormat="1" ht="18" customHeight="1" thickBot="1">
      <c r="A58" s="75" t="s">
        <v>210</v>
      </c>
      <c r="B58" s="66">
        <v>1718100000</v>
      </c>
      <c r="C58" s="66">
        <v>1718100000</v>
      </c>
      <c r="D58" s="66">
        <v>16900860.670000002</v>
      </c>
      <c r="E58" s="66">
        <f>('[1] Detalle Ejecucion Enero 25'!F258)</f>
        <v>16900860.670000002</v>
      </c>
      <c r="F58" s="43"/>
      <c r="G58" s="49"/>
      <c r="I58" s="50"/>
    </row>
    <row r="59" spans="1:9" s="48" customFormat="1" ht="18" customHeight="1">
      <c r="A59" s="74" t="s">
        <v>211</v>
      </c>
      <c r="B59" s="65">
        <v>0</v>
      </c>
      <c r="C59" s="65">
        <v>0</v>
      </c>
      <c r="D59" s="65">
        <v>0</v>
      </c>
      <c r="E59" s="65">
        <v>0</v>
      </c>
      <c r="F59" s="43"/>
      <c r="G59" s="49"/>
      <c r="I59" s="50"/>
    </row>
    <row r="60" spans="1:9" s="48" customFormat="1" ht="18" customHeight="1">
      <c r="A60" s="45" t="s">
        <v>212</v>
      </c>
      <c r="B60" s="65">
        <v>0</v>
      </c>
      <c r="C60" s="65">
        <v>0</v>
      </c>
      <c r="D60" s="65">
        <v>0</v>
      </c>
      <c r="E60" s="65">
        <v>0</v>
      </c>
      <c r="F60" s="43"/>
      <c r="G60" s="49"/>
      <c r="I60" s="50"/>
    </row>
    <row r="61" spans="1:9" s="48" customFormat="1" ht="18" customHeight="1">
      <c r="A61" s="45" t="s">
        <v>213</v>
      </c>
      <c r="B61" s="65">
        <v>0</v>
      </c>
      <c r="C61" s="65">
        <v>0</v>
      </c>
      <c r="D61" s="65">
        <v>0</v>
      </c>
      <c r="E61" s="65">
        <v>0</v>
      </c>
      <c r="F61" s="43"/>
      <c r="G61" s="49"/>
      <c r="I61" s="50"/>
    </row>
    <row r="62" spans="1:9" s="48" customFormat="1" ht="18" customHeight="1">
      <c r="A62" s="45" t="s">
        <v>214</v>
      </c>
      <c r="B62" s="65">
        <v>0</v>
      </c>
      <c r="C62" s="65">
        <v>0</v>
      </c>
      <c r="D62" s="65">
        <v>0</v>
      </c>
      <c r="E62" s="65">
        <v>0</v>
      </c>
      <c r="F62" s="43"/>
      <c r="G62" s="49"/>
      <c r="I62" s="50"/>
    </row>
    <row r="63" spans="1:9" s="48" customFormat="1" ht="18" customHeight="1">
      <c r="A63" s="45"/>
      <c r="B63" s="65"/>
      <c r="C63" s="66"/>
      <c r="D63" s="66"/>
      <c r="E63" s="66"/>
      <c r="F63" s="43"/>
      <c r="G63" s="49"/>
      <c r="I63" s="50"/>
    </row>
    <row r="64" spans="1:9" ht="15.75" customHeight="1">
      <c r="A64" s="40" t="s">
        <v>215</v>
      </c>
      <c r="B64" s="41">
        <f>SUM(B65:B72)</f>
        <v>70200000</v>
      </c>
      <c r="C64" s="41">
        <f>SUM(C65:C72)</f>
        <v>70200000</v>
      </c>
      <c r="D64" s="41">
        <f>SUM(D65:D72)</f>
        <v>0</v>
      </c>
      <c r="E64" s="42">
        <f>SUM(E65:E72)</f>
        <v>0</v>
      </c>
      <c r="F64" s="43"/>
      <c r="G64" s="44"/>
      <c r="I64" s="50"/>
    </row>
    <row r="65" spans="1:9" s="48" customFormat="1" ht="18" customHeight="1">
      <c r="A65" s="68" t="s">
        <v>216</v>
      </c>
      <c r="B65" s="65">
        <v>16000000</v>
      </c>
      <c r="C65" s="65">
        <v>16000000</v>
      </c>
      <c r="D65" s="65">
        <f>(E65)</f>
        <v>0</v>
      </c>
      <c r="E65" s="66">
        <f>('[1]Formato Presentacion En'!E44)</f>
        <v>0</v>
      </c>
      <c r="F65" s="49"/>
      <c r="G65" s="49"/>
      <c r="I65" s="50"/>
    </row>
    <row r="66" spans="1:9" s="48" customFormat="1" ht="16.5" customHeight="1">
      <c r="A66" s="68" t="s">
        <v>217</v>
      </c>
      <c r="B66" s="65">
        <v>700000</v>
      </c>
      <c r="C66" s="65">
        <v>700000</v>
      </c>
      <c r="D66" s="65">
        <v>0</v>
      </c>
      <c r="E66" s="66">
        <f>('[1]Formato Presentacion En'!E45)</f>
        <v>0</v>
      </c>
      <c r="F66" s="49"/>
      <c r="G66" s="49"/>
      <c r="I66" s="50"/>
    </row>
    <row r="67" spans="1:9" s="48" customFormat="1" ht="18" customHeight="1">
      <c r="A67" s="68" t="s">
        <v>218</v>
      </c>
      <c r="B67" s="65">
        <v>34000000</v>
      </c>
      <c r="C67" s="65">
        <v>34000000</v>
      </c>
      <c r="D67" s="65">
        <v>0</v>
      </c>
      <c r="E67" s="66">
        <f>('[1]Formato Presentacion En'!E46)</f>
        <v>0</v>
      </c>
      <c r="F67" s="49"/>
      <c r="G67" s="49"/>
      <c r="I67" s="50"/>
    </row>
    <row r="68" spans="1:9" s="48" customFormat="1" ht="17.25" customHeight="1">
      <c r="A68" s="68" t="s">
        <v>219</v>
      </c>
      <c r="B68" s="65">
        <v>11500000</v>
      </c>
      <c r="C68" s="65">
        <v>11500000</v>
      </c>
      <c r="D68" s="65">
        <v>0</v>
      </c>
      <c r="E68" s="66">
        <f>('[1]Formato Presentacion En'!E47)</f>
        <v>0</v>
      </c>
      <c r="F68" s="49"/>
      <c r="G68" s="49"/>
      <c r="I68" s="50"/>
    </row>
    <row r="69" spans="1:9" s="48" customFormat="1" ht="17.25" customHeight="1">
      <c r="A69" s="68" t="s">
        <v>220</v>
      </c>
      <c r="B69" s="65">
        <v>0</v>
      </c>
      <c r="C69" s="65">
        <v>0</v>
      </c>
      <c r="D69" s="65">
        <v>0</v>
      </c>
      <c r="E69" s="65">
        <v>0</v>
      </c>
      <c r="F69" s="49"/>
      <c r="G69" s="49"/>
      <c r="I69" s="50"/>
    </row>
    <row r="70" spans="1:9" s="48" customFormat="1" ht="17.25" customHeight="1">
      <c r="A70" s="68" t="s">
        <v>221</v>
      </c>
      <c r="B70" s="65">
        <v>0</v>
      </c>
      <c r="C70" s="65">
        <v>0</v>
      </c>
      <c r="D70" s="65">
        <v>0</v>
      </c>
      <c r="E70" s="65">
        <v>0</v>
      </c>
      <c r="F70" s="49"/>
      <c r="G70" s="49"/>
      <c r="I70" s="50"/>
    </row>
    <row r="71" spans="1:9" s="48" customFormat="1" ht="18" customHeight="1">
      <c r="A71" s="68" t="s">
        <v>222</v>
      </c>
      <c r="B71" s="65">
        <v>8000000</v>
      </c>
      <c r="C71" s="65">
        <v>8000000</v>
      </c>
      <c r="D71" s="65">
        <v>0</v>
      </c>
      <c r="E71" s="66">
        <f>('[1]Formato Presentacion En'!E48)</f>
        <v>0</v>
      </c>
      <c r="F71" s="49"/>
      <c r="G71" s="49"/>
      <c r="I71" s="50"/>
    </row>
    <row r="72" spans="1:9" s="48" customFormat="1" ht="18" customHeight="1">
      <c r="A72" s="68" t="s">
        <v>223</v>
      </c>
      <c r="B72" s="65">
        <v>0</v>
      </c>
      <c r="C72" s="65">
        <v>0</v>
      </c>
      <c r="D72" s="65">
        <v>0</v>
      </c>
      <c r="E72" s="66">
        <f>('[1]Formato Presentacion En'!E49)</f>
        <v>0</v>
      </c>
      <c r="F72" s="49"/>
      <c r="G72" s="49"/>
      <c r="I72" s="50"/>
    </row>
    <row r="73" spans="1:9" s="48" customFormat="1" ht="18" customHeight="1">
      <c r="A73" s="68"/>
      <c r="B73" s="65"/>
      <c r="C73" s="65"/>
      <c r="D73" s="76"/>
      <c r="E73" s="66"/>
      <c r="F73" s="49"/>
      <c r="G73" s="49"/>
      <c r="I73" s="50"/>
    </row>
    <row r="74" spans="1:9" ht="15.75" customHeight="1">
      <c r="A74" s="40" t="s">
        <v>224</v>
      </c>
      <c r="B74" s="41">
        <f>SUM(B75:B75)</f>
        <v>4200000</v>
      </c>
      <c r="C74" s="41">
        <f>SUM(C75:C75)</f>
        <v>4200000</v>
      </c>
      <c r="D74" s="41">
        <f>(E74)</f>
        <v>2825097.5</v>
      </c>
      <c r="E74" s="42">
        <f>SUM(E75:E75)</f>
        <v>2825097.5</v>
      </c>
      <c r="F74" s="43"/>
      <c r="G74" s="44"/>
      <c r="I74" s="50"/>
    </row>
    <row r="75" spans="1:9" s="48" customFormat="1" ht="18" customHeight="1" thickBot="1">
      <c r="A75" s="77" t="s">
        <v>225</v>
      </c>
      <c r="B75" s="78">
        <v>4200000</v>
      </c>
      <c r="C75" s="78">
        <v>4200000</v>
      </c>
      <c r="D75" s="78">
        <f>(E75)</f>
        <v>2825097.5</v>
      </c>
      <c r="E75" s="79">
        <f>('[1]Formato Presentacion En'!E50)</f>
        <v>2825097.5</v>
      </c>
      <c r="F75" s="49"/>
      <c r="G75" s="49"/>
      <c r="I75" s="50"/>
    </row>
    <row r="76" spans="1:9" s="48" customFormat="1" ht="18" customHeight="1" thickBot="1">
      <c r="A76" s="80" t="s">
        <v>226</v>
      </c>
      <c r="B76" s="65">
        <v>0</v>
      </c>
      <c r="C76" s="65">
        <v>0</v>
      </c>
      <c r="D76" s="65">
        <v>0</v>
      </c>
      <c r="E76" s="65">
        <v>0</v>
      </c>
      <c r="F76" s="49"/>
      <c r="G76" s="49"/>
      <c r="I76" s="50"/>
    </row>
    <row r="77" spans="1:9" s="48" customFormat="1" ht="18" customHeight="1" thickBot="1">
      <c r="A77" s="80" t="s">
        <v>227</v>
      </c>
      <c r="B77" s="65">
        <v>0</v>
      </c>
      <c r="C77" s="65">
        <v>0</v>
      </c>
      <c r="D77" s="65">
        <v>0</v>
      </c>
      <c r="E77" s="65">
        <v>0</v>
      </c>
      <c r="F77" s="49"/>
      <c r="G77" s="49"/>
      <c r="I77" s="50"/>
    </row>
    <row r="78" spans="1:9" s="48" customFormat="1" ht="18" customHeight="1" thickBot="1">
      <c r="A78" s="80" t="s">
        <v>228</v>
      </c>
      <c r="B78" s="65">
        <v>0</v>
      </c>
      <c r="C78" s="65">
        <v>0</v>
      </c>
      <c r="D78" s="65">
        <v>0</v>
      </c>
      <c r="E78" s="65">
        <v>0</v>
      </c>
      <c r="F78" s="49"/>
      <c r="G78" s="49"/>
      <c r="I78" s="50"/>
    </row>
    <row r="79" spans="1:9" s="48" customFormat="1" ht="18" customHeight="1">
      <c r="A79" s="40" t="s">
        <v>229</v>
      </c>
      <c r="B79" s="65">
        <v>0</v>
      </c>
      <c r="C79" s="65">
        <v>0</v>
      </c>
      <c r="D79" s="65">
        <v>0</v>
      </c>
      <c r="E79" s="65">
        <v>0</v>
      </c>
      <c r="F79" s="49"/>
      <c r="G79" s="49"/>
      <c r="I79" s="50"/>
    </row>
    <row r="80" spans="1:9" s="48" customFormat="1" ht="18" customHeight="1" thickBot="1">
      <c r="A80" s="80" t="s">
        <v>230</v>
      </c>
      <c r="B80" s="81"/>
      <c r="C80" s="81"/>
      <c r="D80" s="81"/>
      <c r="E80" s="82"/>
      <c r="F80" s="49"/>
      <c r="G80" s="49"/>
      <c r="I80" s="50"/>
    </row>
    <row r="81" spans="1:9" s="48" customFormat="1" ht="18" customHeight="1" thickBot="1">
      <c r="A81" s="80" t="s">
        <v>231</v>
      </c>
      <c r="B81" s="65">
        <v>0</v>
      </c>
      <c r="C81" s="65">
        <v>0</v>
      </c>
      <c r="D81" s="65">
        <v>0</v>
      </c>
      <c r="E81" s="65">
        <v>0</v>
      </c>
      <c r="F81" s="49"/>
      <c r="G81" s="49"/>
      <c r="I81" s="50"/>
    </row>
    <row r="82" spans="1:9" s="48" customFormat="1" ht="18" customHeight="1">
      <c r="A82" s="40" t="s">
        <v>232</v>
      </c>
      <c r="B82" s="65">
        <v>0</v>
      </c>
      <c r="C82" s="65">
        <v>0</v>
      </c>
      <c r="D82" s="65">
        <v>0</v>
      </c>
      <c r="E82" s="65">
        <v>0</v>
      </c>
      <c r="F82" s="49"/>
      <c r="G82" s="49"/>
      <c r="I82" s="50"/>
    </row>
    <row r="83" spans="1:9" s="48" customFormat="1" ht="18" customHeight="1" thickBot="1">
      <c r="A83" s="80" t="s">
        <v>233</v>
      </c>
      <c r="B83" s="65">
        <v>0</v>
      </c>
      <c r="C83" s="65">
        <v>0</v>
      </c>
      <c r="D83" s="65">
        <v>0</v>
      </c>
      <c r="E83" s="65">
        <v>0</v>
      </c>
      <c r="F83" s="49"/>
      <c r="G83" s="49"/>
      <c r="I83" s="50"/>
    </row>
    <row r="84" spans="1:9" s="48" customFormat="1" ht="18" customHeight="1" thickBot="1">
      <c r="A84" s="80" t="s">
        <v>234</v>
      </c>
      <c r="B84" s="65">
        <v>0</v>
      </c>
      <c r="C84" s="65">
        <v>0</v>
      </c>
      <c r="D84" s="65">
        <v>0</v>
      </c>
      <c r="E84" s="65">
        <v>0</v>
      </c>
      <c r="F84" s="49"/>
      <c r="G84" s="49"/>
      <c r="I84" s="50"/>
    </row>
    <row r="85" spans="1:9" s="48" customFormat="1" ht="18" customHeight="1" thickBot="1">
      <c r="A85" s="80"/>
      <c r="B85" s="65"/>
      <c r="C85" s="65"/>
      <c r="D85" s="65"/>
      <c r="E85" s="65"/>
      <c r="F85" s="49"/>
      <c r="G85" s="49"/>
      <c r="I85" s="50"/>
    </row>
    <row r="86" spans="1:9" s="48" customFormat="1" ht="18" customHeight="1">
      <c r="A86" s="40" t="s">
        <v>235</v>
      </c>
      <c r="B86" s="65"/>
      <c r="C86" s="65"/>
      <c r="D86" s="65"/>
      <c r="E86" s="65"/>
      <c r="F86" s="49"/>
      <c r="G86" s="49"/>
      <c r="I86" s="50"/>
    </row>
    <row r="87" spans="1:9" s="48" customFormat="1" ht="18" customHeight="1" thickBot="1">
      <c r="A87" s="80" t="s">
        <v>236</v>
      </c>
      <c r="B87" s="65">
        <v>0</v>
      </c>
      <c r="C87" s="65">
        <v>0</v>
      </c>
      <c r="D87" s="65">
        <v>0</v>
      </c>
      <c r="E87" s="65">
        <v>0</v>
      </c>
      <c r="F87" s="49"/>
      <c r="G87" s="49"/>
      <c r="I87" s="50"/>
    </row>
    <row r="88" spans="1:9" s="48" customFormat="1" ht="18" customHeight="1" thickBot="1">
      <c r="A88" s="80" t="s">
        <v>237</v>
      </c>
      <c r="B88" s="65">
        <v>0</v>
      </c>
      <c r="C88" s="65">
        <v>0</v>
      </c>
      <c r="D88" s="65">
        <v>0</v>
      </c>
      <c r="E88" s="65">
        <v>0</v>
      </c>
      <c r="F88" s="49"/>
      <c r="G88" s="49"/>
      <c r="I88" s="50"/>
    </row>
    <row r="89" spans="1:9" s="48" customFormat="1" ht="18" customHeight="1" thickBot="1">
      <c r="A89" s="80" t="s">
        <v>238</v>
      </c>
      <c r="B89" s="65">
        <v>0</v>
      </c>
      <c r="C89" s="65">
        <v>0</v>
      </c>
      <c r="D89" s="65">
        <v>0</v>
      </c>
      <c r="E89" s="65">
        <v>0</v>
      </c>
      <c r="F89" s="49"/>
      <c r="G89" s="49"/>
      <c r="I89" s="50"/>
    </row>
    <row r="90" spans="1:9" s="48" customFormat="1" ht="18" customHeight="1" thickBot="1">
      <c r="A90" s="80" t="s">
        <v>239</v>
      </c>
      <c r="B90" s="65">
        <v>0</v>
      </c>
      <c r="C90" s="65">
        <v>0</v>
      </c>
      <c r="D90" s="65">
        <v>0</v>
      </c>
      <c r="E90" s="65">
        <v>0</v>
      </c>
      <c r="F90" s="49"/>
      <c r="G90" s="49"/>
      <c r="I90" s="50"/>
    </row>
    <row r="91" spans="1:9" s="48" customFormat="1" ht="18" customHeight="1" thickBot="1">
      <c r="A91" s="80" t="s">
        <v>240</v>
      </c>
      <c r="B91" s="65">
        <v>0</v>
      </c>
      <c r="C91" s="65">
        <v>0</v>
      </c>
      <c r="D91" s="65">
        <v>0</v>
      </c>
      <c r="E91" s="65">
        <v>0</v>
      </c>
      <c r="F91" s="49"/>
      <c r="G91" s="49"/>
      <c r="I91" s="50"/>
    </row>
    <row r="92" spans="1:9" s="48" customFormat="1" ht="18" customHeight="1" thickBot="1">
      <c r="A92" s="80"/>
      <c r="B92" s="65"/>
      <c r="C92" s="65"/>
      <c r="D92" s="65"/>
      <c r="E92" s="65"/>
      <c r="F92" s="49"/>
      <c r="G92" s="49"/>
      <c r="I92" s="50"/>
    </row>
    <row r="93" spans="1:9" s="39" customFormat="1" ht="21.75" customHeight="1" thickBot="1">
      <c r="A93" s="83" t="s">
        <v>241</v>
      </c>
      <c r="B93" s="84">
        <f>B18+B25+B36+B46+B56+B64+B74</f>
        <v>2410411039</v>
      </c>
      <c r="C93" s="84">
        <f>C18+C25+C36+C46+C56+C64+C74</f>
        <v>2410411039</v>
      </c>
      <c r="D93" s="85">
        <f>D18+D25+D36+D46+D56+D64+D74</f>
        <v>38571339.700000003</v>
      </c>
      <c r="E93" s="86">
        <f>E18+E25+E36+E46+E56+E64+E74</f>
        <v>38571339.700000003</v>
      </c>
      <c r="F93" s="50"/>
      <c r="G93" s="44"/>
      <c r="I93" s="50"/>
    </row>
    <row r="94" spans="1:9" ht="15.6">
      <c r="A94" s="87"/>
      <c r="E94" s="50"/>
    </row>
    <row r="95" spans="1:9" ht="15.6">
      <c r="A95" s="87"/>
      <c r="E95" s="50"/>
    </row>
    <row r="96" spans="1:9" ht="15.6">
      <c r="A96" s="87"/>
      <c r="E96" s="50"/>
    </row>
    <row r="97" spans="1:4">
      <c r="A97" s="87"/>
    </row>
    <row r="98" spans="1:4" ht="18">
      <c r="A98" s="88" t="s">
        <v>242</v>
      </c>
      <c r="D98" s="88" t="s">
        <v>243</v>
      </c>
    </row>
    <row r="99" spans="1:4" ht="18.600000000000001">
      <c r="A99" s="89" t="s">
        <v>244</v>
      </c>
      <c r="D99" s="89" t="s">
        <v>245</v>
      </c>
    </row>
    <row r="101" spans="1:4" ht="18.75" customHeight="1"/>
    <row r="102" spans="1:4" ht="18">
      <c r="B102" s="88" t="s">
        <v>246</v>
      </c>
    </row>
    <row r="103" spans="1:4" ht="18.600000000000001">
      <c r="A103" s="90"/>
      <c r="B103" s="91" t="s">
        <v>247</v>
      </c>
    </row>
    <row r="104" spans="1:4" ht="15.6">
      <c r="A104" s="105"/>
      <c r="B104" s="105"/>
      <c r="C104" s="105"/>
      <c r="D104" s="105"/>
    </row>
    <row r="105" spans="1:4">
      <c r="A105" s="106"/>
      <c r="B105" s="106"/>
      <c r="C105" s="106"/>
      <c r="D105" s="106"/>
    </row>
    <row r="106" spans="1:4">
      <c r="A106" s="92"/>
    </row>
    <row r="107" spans="1:4">
      <c r="A107" s="92"/>
    </row>
    <row r="108" spans="1:4">
      <c r="A108" s="92"/>
    </row>
    <row r="110" spans="1:4">
      <c r="A110" s="87"/>
    </row>
    <row r="111" spans="1:4">
      <c r="A111" s="87"/>
      <c r="B111" s="93"/>
      <c r="C111" s="93"/>
    </row>
    <row r="113" spans="1:4">
      <c r="D113" s="93"/>
    </row>
    <row r="114" spans="1:4">
      <c r="A114" s="94"/>
      <c r="D114" s="90"/>
    </row>
    <row r="115" spans="1:4">
      <c r="A115" s="94"/>
      <c r="B115" s="93"/>
      <c r="C115" s="93"/>
      <c r="D115" s="93"/>
    </row>
    <row r="116" spans="1:4">
      <c r="A116" s="94"/>
      <c r="B116" s="93"/>
      <c r="C116" s="93"/>
      <c r="D116" s="93"/>
    </row>
    <row r="117" spans="1:4">
      <c r="A117" s="95"/>
      <c r="B117" s="90"/>
      <c r="C117" s="90"/>
      <c r="D117" s="90"/>
    </row>
  </sheetData>
  <mergeCells count="5">
    <mergeCell ref="A5:E5"/>
    <mergeCell ref="A6:E6"/>
    <mergeCell ref="A7:E7"/>
    <mergeCell ref="A104:D104"/>
    <mergeCell ref="A105:D105"/>
  </mergeCells>
  <pageMargins left="0" right="0" top="0" bottom="0.23622047244094491" header="0.19685039370078741" footer="0.31496062992125984"/>
  <pageSetup scale="65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6370-B5DF-4394-88A4-AA59A5204A5F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Presentacion En (Nuevo)</vt:lpstr>
      <vt:lpstr>Aplicc Financieras En Nuevo (2)</vt:lpstr>
      <vt:lpstr>Hoja2</vt:lpstr>
      <vt:lpstr>'Aplicc Financieras En Nuevo (2)'!Área_de_impresión</vt:lpstr>
      <vt:lpstr>'Aplicc Financieras En Nuevo (2)'!Títulos_a_imprimir</vt:lpstr>
      <vt:lpstr>'Formato Presentacion En (Nuevo)'!Títulos_a_imprimir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Desirée Marín</cp:lastModifiedBy>
  <dcterms:created xsi:type="dcterms:W3CDTF">2025-02-25T15:05:57Z</dcterms:created>
  <dcterms:modified xsi:type="dcterms:W3CDTF">2025-02-25T17:42:00Z</dcterms:modified>
</cp:coreProperties>
</file>