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-my.sharepoint.com/personal/cmarte_fonper_gov_do/Documents/Desktop/Portal Transparencia/"/>
    </mc:Choice>
  </mc:AlternateContent>
  <xr:revisionPtr revIDLastSave="0" documentId="8_{A7AE8A1B-81BD-46FC-BDE9-012AD422C5FD}" xr6:coauthVersionLast="47" xr6:coauthVersionMax="47" xr10:uidLastSave="{00000000-0000-0000-0000-000000000000}"/>
  <bookViews>
    <workbookView xWindow="-120" yWindow="-120" windowWidth="20730" windowHeight="11160" xr2:uid="{0BD9CFF7-6AF2-4A3A-B890-4F510790DA03}"/>
  </bookViews>
  <sheets>
    <sheet name="Plantilla Ejecucion Junio" sheetId="1" r:id="rId1"/>
  </sheets>
  <externalReferences>
    <externalReference r:id="rId2"/>
  </externalReferences>
  <definedNames>
    <definedName name="_xlnm.Print_Area" localSheetId="0">'Plantilla Ejecucion Junio'!$A$1:$J$71</definedName>
    <definedName name="_xlnm.Print_Titles" localSheetId="0">'Plantilla Ejecucion Junio'!$1:$11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1" l="1"/>
  <c r="J61" i="1" s="1"/>
  <c r="F60" i="1"/>
  <c r="I59" i="1"/>
  <c r="H59" i="1"/>
  <c r="G59" i="1"/>
  <c r="E59" i="1"/>
  <c r="D59" i="1"/>
  <c r="C59" i="1"/>
  <c r="B59" i="1"/>
  <c r="I58" i="1"/>
  <c r="G58" i="1"/>
  <c r="F58" i="1"/>
  <c r="J58" i="1" s="1"/>
  <c r="I57" i="1"/>
  <c r="G57" i="1"/>
  <c r="F57" i="1"/>
  <c r="I56" i="1"/>
  <c r="H56" i="1"/>
  <c r="G56" i="1"/>
  <c r="F56" i="1"/>
  <c r="G55" i="1"/>
  <c r="F55" i="1"/>
  <c r="D55" i="1"/>
  <c r="I54" i="1"/>
  <c r="H54" i="1"/>
  <c r="G54" i="1"/>
  <c r="F54" i="1"/>
  <c r="I53" i="1"/>
  <c r="H53" i="1"/>
  <c r="G53" i="1"/>
  <c r="F53" i="1"/>
  <c r="J52" i="1"/>
  <c r="I52" i="1"/>
  <c r="I51" i="1" s="1"/>
  <c r="H52" i="1"/>
  <c r="H51" i="1" s="1"/>
  <c r="G52" i="1"/>
  <c r="F52" i="1"/>
  <c r="E51" i="1"/>
  <c r="C51" i="1"/>
  <c r="B51" i="1"/>
  <c r="J50" i="1"/>
  <c r="I50" i="1"/>
  <c r="G50" i="1"/>
  <c r="F50" i="1"/>
  <c r="G49" i="1"/>
  <c r="G48" i="1" s="1"/>
  <c r="F49" i="1"/>
  <c r="F48" i="1" s="1"/>
  <c r="D49" i="1"/>
  <c r="D48" i="1" s="1"/>
  <c r="I48" i="1"/>
  <c r="H48" i="1"/>
  <c r="E48" i="1"/>
  <c r="C48" i="1"/>
  <c r="B48" i="1"/>
  <c r="I47" i="1"/>
  <c r="J47" i="1" s="1"/>
  <c r="H47" i="1"/>
  <c r="H46" i="1" s="1"/>
  <c r="G47" i="1"/>
  <c r="G46" i="1" s="1"/>
  <c r="F47" i="1"/>
  <c r="F46" i="1"/>
  <c r="E46" i="1"/>
  <c r="D46" i="1"/>
  <c r="C46" i="1"/>
  <c r="B46" i="1"/>
  <c r="G45" i="1"/>
  <c r="F45" i="1"/>
  <c r="D45" i="1"/>
  <c r="G44" i="1"/>
  <c r="F44" i="1"/>
  <c r="D44" i="1"/>
  <c r="I43" i="1"/>
  <c r="J43" i="1" s="1"/>
  <c r="G43" i="1"/>
  <c r="F43" i="1"/>
  <c r="I42" i="1"/>
  <c r="H42" i="1"/>
  <c r="G42" i="1"/>
  <c r="F42" i="1"/>
  <c r="D42" i="1"/>
  <c r="I41" i="1"/>
  <c r="H41" i="1"/>
  <c r="G41" i="1"/>
  <c r="F41" i="1"/>
  <c r="I40" i="1"/>
  <c r="H40" i="1"/>
  <c r="G40" i="1"/>
  <c r="F40" i="1"/>
  <c r="E40" i="1"/>
  <c r="D40" i="1"/>
  <c r="I39" i="1"/>
  <c r="I37" i="1" s="1"/>
  <c r="H39" i="1"/>
  <c r="G39" i="1"/>
  <c r="F39" i="1"/>
  <c r="E39" i="1"/>
  <c r="E37" i="1" s="1"/>
  <c r="E62" i="1" s="1"/>
  <c r="E20" i="1" s="1"/>
  <c r="D39" i="1"/>
  <c r="H38" i="1"/>
  <c r="H37" i="1" s="1"/>
  <c r="F38" i="1"/>
  <c r="J38" i="1" s="1"/>
  <c r="D38" i="1"/>
  <c r="C37" i="1"/>
  <c r="B37" i="1"/>
  <c r="I36" i="1"/>
  <c r="H36" i="1"/>
  <c r="G36" i="1"/>
  <c r="F36" i="1"/>
  <c r="D36" i="1"/>
  <c r="H35" i="1"/>
  <c r="G35" i="1"/>
  <c r="F35" i="1"/>
  <c r="D35" i="1"/>
  <c r="I34" i="1"/>
  <c r="H34" i="1"/>
  <c r="J34" i="1" s="1"/>
  <c r="G34" i="1"/>
  <c r="F34" i="1"/>
  <c r="D34" i="1"/>
  <c r="I33" i="1"/>
  <c r="H33" i="1"/>
  <c r="G33" i="1"/>
  <c r="F33" i="1"/>
  <c r="D33" i="1"/>
  <c r="I32" i="1"/>
  <c r="H32" i="1"/>
  <c r="G32" i="1"/>
  <c r="F32" i="1"/>
  <c r="E32" i="1"/>
  <c r="D32" i="1"/>
  <c r="I31" i="1"/>
  <c r="I27" i="1" s="1"/>
  <c r="H31" i="1"/>
  <c r="G31" i="1"/>
  <c r="F31" i="1"/>
  <c r="D31" i="1"/>
  <c r="I30" i="1"/>
  <c r="H30" i="1"/>
  <c r="G30" i="1"/>
  <c r="F30" i="1"/>
  <c r="D30" i="1"/>
  <c r="D27" i="1" s="1"/>
  <c r="I29" i="1"/>
  <c r="H29" i="1"/>
  <c r="G29" i="1"/>
  <c r="F29" i="1"/>
  <c r="D29" i="1"/>
  <c r="I28" i="1"/>
  <c r="H28" i="1"/>
  <c r="G28" i="1"/>
  <c r="G27" i="1" s="1"/>
  <c r="F28" i="1"/>
  <c r="F27" i="1" s="1"/>
  <c r="D28" i="1"/>
  <c r="E27" i="1"/>
  <c r="C27" i="1"/>
  <c r="B27" i="1"/>
  <c r="I26" i="1"/>
  <c r="H26" i="1"/>
  <c r="G26" i="1"/>
  <c r="F26" i="1"/>
  <c r="D26" i="1"/>
  <c r="I25" i="1"/>
  <c r="H25" i="1"/>
  <c r="G25" i="1"/>
  <c r="F25" i="1"/>
  <c r="D25" i="1"/>
  <c r="I24" i="1"/>
  <c r="H24" i="1"/>
  <c r="G24" i="1"/>
  <c r="F24" i="1"/>
  <c r="D24" i="1"/>
  <c r="D21" i="1" s="1"/>
  <c r="I23" i="1"/>
  <c r="H23" i="1"/>
  <c r="G23" i="1"/>
  <c r="F23" i="1"/>
  <c r="D23" i="1"/>
  <c r="I22" i="1"/>
  <c r="I21" i="1" s="1"/>
  <c r="H22" i="1"/>
  <c r="H21" i="1" s="1"/>
  <c r="G22" i="1"/>
  <c r="G21" i="1" s="1"/>
  <c r="F22" i="1"/>
  <c r="D22" i="1"/>
  <c r="E21" i="1"/>
  <c r="C21" i="1"/>
  <c r="B21" i="1"/>
  <c r="I18" i="1"/>
  <c r="J17" i="1"/>
  <c r="J16" i="1"/>
  <c r="H16" i="1"/>
  <c r="G16" i="1"/>
  <c r="F16" i="1"/>
  <c r="E16" i="1"/>
  <c r="D16" i="1"/>
  <c r="C16" i="1"/>
  <c r="B16" i="1"/>
  <c r="J15" i="1"/>
  <c r="J14" i="1"/>
  <c r="I13" i="1"/>
  <c r="H13" i="1"/>
  <c r="G13" i="1"/>
  <c r="F13" i="1"/>
  <c r="F18" i="1" s="1"/>
  <c r="E13" i="1"/>
  <c r="E18" i="1" s="1"/>
  <c r="D13" i="1"/>
  <c r="D18" i="1" s="1"/>
  <c r="C13" i="1"/>
  <c r="C18" i="1" s="1"/>
  <c r="B13" i="1"/>
  <c r="B18" i="1" s="1"/>
  <c r="J44" i="1" l="1"/>
  <c r="J53" i="1"/>
  <c r="J51" i="1" s="1"/>
  <c r="J33" i="1"/>
  <c r="G37" i="1"/>
  <c r="J49" i="1"/>
  <c r="J48" i="1" s="1"/>
  <c r="G18" i="1"/>
  <c r="G51" i="1"/>
  <c r="G62" i="1" s="1"/>
  <c r="G20" i="1" s="1"/>
  <c r="H18" i="1"/>
  <c r="H27" i="1"/>
  <c r="H62" i="1" s="1"/>
  <c r="H20" i="1" s="1"/>
  <c r="B62" i="1"/>
  <c r="F21" i="1"/>
  <c r="J29" i="1"/>
  <c r="J46" i="1"/>
  <c r="B20" i="1"/>
  <c r="J35" i="1"/>
  <c r="J57" i="1"/>
  <c r="F37" i="1"/>
  <c r="J28" i="1"/>
  <c r="J32" i="1"/>
  <c r="J13" i="1"/>
  <c r="J18" i="1" s="1"/>
  <c r="J39" i="1"/>
  <c r="J41" i="1"/>
  <c r="J42" i="1"/>
  <c r="D51" i="1"/>
  <c r="J56" i="1"/>
  <c r="J31" i="1"/>
  <c r="J36" i="1"/>
  <c r="C20" i="1"/>
  <c r="J40" i="1"/>
  <c r="J55" i="1"/>
  <c r="J30" i="1"/>
  <c r="J45" i="1"/>
  <c r="F51" i="1"/>
  <c r="F62" i="1" s="1"/>
  <c r="F20" i="1" s="1"/>
  <c r="J22" i="1"/>
  <c r="J23" i="1"/>
  <c r="J24" i="1"/>
  <c r="J25" i="1"/>
  <c r="J26" i="1"/>
  <c r="D37" i="1"/>
  <c r="J54" i="1"/>
  <c r="F59" i="1"/>
  <c r="J60" i="1"/>
  <c r="C62" i="1"/>
  <c r="I46" i="1"/>
  <c r="D62" i="1" l="1"/>
  <c r="D20" i="1" s="1"/>
  <c r="I62" i="1"/>
  <c r="I20" i="1" s="1"/>
  <c r="J59" i="1"/>
  <c r="J37" i="1"/>
  <c r="J27" i="1"/>
  <c r="J20" i="1"/>
  <c r="J21" i="1"/>
  <c r="J62" i="1" l="1"/>
</calcChain>
</file>

<file path=xl/sharedStrings.xml><?xml version="1.0" encoding="utf-8"?>
<sst xmlns="http://schemas.openxmlformats.org/spreadsheetml/2006/main" count="70" uniqueCount="70">
  <si>
    <t xml:space="preserve">                                                                                                  </t>
  </si>
  <si>
    <t xml:space="preserve"> FONDO PATRIMONIAL DE LAS EMPRESAS REFORMADAS</t>
  </si>
  <si>
    <t>Año 2023</t>
  </si>
  <si>
    <t xml:space="preserve"> Ejecución de Ingresos y Gastos y Aplicaciones Financieras </t>
  </si>
  <si>
    <t xml:space="preserve">Detalle </t>
  </si>
  <si>
    <t>Presupesto Aprobado</t>
  </si>
  <si>
    <t xml:space="preserve">Enero </t>
  </si>
  <si>
    <t>Febrero</t>
  </si>
  <si>
    <t>Marzo</t>
  </si>
  <si>
    <t>Abril</t>
  </si>
  <si>
    <t>Mayo</t>
  </si>
  <si>
    <t>Junio</t>
  </si>
  <si>
    <t>Julio</t>
  </si>
  <si>
    <t>Total</t>
  </si>
  <si>
    <t>1 - INGRESOS:</t>
  </si>
  <si>
    <t>1.6.1 Renta de la Propiedad</t>
  </si>
  <si>
    <t>1.6.1.1- Dividendos</t>
  </si>
  <si>
    <t>1.6.1.2- Intereses</t>
  </si>
  <si>
    <t>1.6.4 Otros Ingresos</t>
  </si>
  <si>
    <t>1.6.4.1- Otros Ingresos Diversos</t>
  </si>
  <si>
    <t>TOTAL INGRESOS</t>
  </si>
  <si>
    <t>2 - GASTOS:</t>
  </si>
  <si>
    <t>2.1-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</si>
  <si>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</si>
  <si>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</si>
  <si>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</si>
  <si>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</si>
  <si>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 xml:space="preserve">2.1.5 -Contribuciones a la Seguridad Social 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</si>
  <si>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</si>
  <si>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</si>
  <si>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</si>
  <si>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</si>
  <si>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</si>
  <si>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</si>
  <si>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</si>
  <si>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</si>
  <si>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incluídos en conceptos anteriores</t>
  </si>
  <si>
    <t>2.2.9 - Otras Contrataciones de Servicios</t>
  </si>
  <si>
    <t>2.3 - MATERIALES Y SUMINISTROS</t>
  </si>
  <si>
    <t>2.3.1 - Alimentos y Bebidas para Personas</t>
  </si>
  <si>
    <t>2.3.2 - Textiles y Vestuarios</t>
  </si>
  <si>
    <t>2.3.3 - Productos de Papel, Cartón e Impresos</t>
  </si>
  <si>
    <t>2.3.4 - Productos Farmacéuticos</t>
  </si>
  <si>
    <t>2.3.5 - Productos de Caucho, Cuero y Plástico</t>
  </si>
  <si>
    <t>2.3.6 - Productos Minerales</t>
  </si>
  <si>
    <t>2.3.7 - Combutibles, Lubricantes y Productos Químicos</t>
  </si>
  <si>
    <t>2.3.9 - Productos y Útiles Varios</t>
  </si>
  <si>
    <t>2.4 - TRANSFERENCIAS CORRIENTES</t>
  </si>
  <si>
    <t>2.4.1 - Transferencias Corrientes S. Privado</t>
  </si>
  <si>
    <t>2.5 - TRANSFERENCIAS DE CAPITAL</t>
  </si>
  <si>
    <t>2.5.1 - Transferencias de Capital ASFL</t>
  </si>
  <si>
    <t>2.5.2 - Transferencias de Capital al Gobierno</t>
  </si>
  <si>
    <t>2.6 - BIENES MUEBLES, INMUEBLES E INTANGIBLES</t>
  </si>
  <si>
    <t>2.6.1 - Mobiliario y Equipo</t>
  </si>
  <si>
    <t>2.6.2 - Mobiliario y Equipo Educacional y Educativo</t>
  </si>
  <si>
    <t>2.6.4 - Vehículos y Equipos de Transporte</t>
  </si>
  <si>
    <t>2.6.5 - Maquinarias y Otros Equipos</t>
  </si>
  <si>
    <t>2.6.6 - Equipos de Defensa y Seguridad</t>
  </si>
  <si>
    <t>2.6.8 - Bienes Intangibles</t>
  </si>
  <si>
    <t>2.6.9 - Edif. Estructuras Obj. Valor</t>
  </si>
  <si>
    <t>2.7 - OBRAS</t>
  </si>
  <si>
    <t>2.7.1 - Obras en Edificaciones</t>
  </si>
  <si>
    <t>2.7.1.2 - Obras P/Edif. no Residencial</t>
  </si>
  <si>
    <t>Total Gastos</t>
  </si>
  <si>
    <t xml:space="preserve">                         Claudio Marte</t>
  </si>
  <si>
    <t xml:space="preserve">                                                                           Marleny Medrano</t>
  </si>
  <si>
    <t xml:space="preserve">                   Encargado División Presupuesto</t>
  </si>
  <si>
    <t xml:space="preserve">                          Directora Administrativa y Financiera</t>
  </si>
  <si>
    <t>José E. Florentino</t>
  </si>
  <si>
    <t>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</si>
</sst>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Museo Sans 100"/>
      <family val="3"/>
    </font>
    <font>
      <b/>
      <sz val="16"/>
      <color rgb="FFC00000"/>
      <name val="Museo Sans 100"/>
      <family val="3"/>
    </font>
    <font>
      <b/>
      <sz val="16"/>
      <color theme="1"/>
      <name val="Museo Sans 100"/>
      <family val="3"/>
    </font>
    <font>
      <b/>
      <sz val="14"/>
      <color theme="1"/>
      <name val="Museo Sans 100"/>
      <family val="3"/>
    </font>
    <font>
      <b/>
      <sz val="12"/>
      <color theme="1"/>
      <name val="Museo Sans 100"/>
      <family val="3"/>
    </font>
    <font>
      <b/>
      <sz val="11"/>
      <color theme="1"/>
      <name val="Museo Sans 100"/>
      <family val="3"/>
    </font>
    <font>
      <sz val="12"/>
      <color theme="1"/>
      <name val="Museo Sans 100"/>
      <family val="3"/>
    </font>
    <font>
      <sz val="10"/>
      <color theme="1"/>
      <name val="Museo Sans 100"/>
      <family val="3"/>
    </font>
    <font>
      <b/>
      <sz val="10"/>
      <color theme="1"/>
      <name val="Museo Sans 100"/>
      <family val="3"/>
    </font>
    <font>
      <sz val="10"/>
      <color rgb="FFFF0000"/>
      <name val="Museo Sans 100"/>
      <family val="3"/>
    </font>
    <font>
      <sz val="14"/>
      <color theme="1"/>
      <name val="Museo Sans 100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3" fontId="8" fillId="0" borderId="0" xfId="1" applyFont="1" applyBorder="1" applyAlignment="1">
      <alignment horizontal="center"/>
    </xf>
    <xf numFmtId="43" fontId="8" fillId="0" borderId="8" xfId="1" applyFont="1" applyBorder="1" applyAlignment="1">
      <alignment horizontal="center"/>
    </xf>
    <xf numFmtId="43" fontId="8" fillId="0" borderId="9" xfId="1" applyFont="1" applyBorder="1" applyAlignment="1">
      <alignment horizontal="center"/>
    </xf>
    <xf numFmtId="43" fontId="8" fillId="0" borderId="10" xfId="1" applyFont="1" applyBorder="1" applyAlignment="1">
      <alignment horizontal="center"/>
    </xf>
    <xf numFmtId="0" fontId="8" fillId="0" borderId="0" xfId="0" applyFont="1"/>
    <xf numFmtId="0" fontId="7" fillId="0" borderId="11" xfId="0" applyFont="1" applyBorder="1" applyAlignment="1">
      <alignment horizontal="left" wrapText="1"/>
    </xf>
    <xf numFmtId="43" fontId="7" fillId="0" borderId="12" xfId="1" applyFont="1" applyBorder="1" applyAlignment="1">
      <alignment wrapText="1"/>
    </xf>
    <xf numFmtId="43" fontId="7" fillId="0" borderId="11" xfId="1" applyFont="1" applyBorder="1" applyAlignment="1">
      <alignment wrapText="1"/>
    </xf>
    <xf numFmtId="43" fontId="2" fillId="0" borderId="0" xfId="0" applyNumberFormat="1" applyFont="1"/>
    <xf numFmtId="0" fontId="9" fillId="0" borderId="10" xfId="0" applyFont="1" applyBorder="1" applyAlignment="1">
      <alignment horizontal="left"/>
    </xf>
    <xf numFmtId="43" fontId="9" fillId="0" borderId="0" xfId="1" applyFont="1" applyBorder="1" applyAlignment="1">
      <alignment horizontal="center"/>
    </xf>
    <xf numFmtId="43" fontId="9" fillId="0" borderId="10" xfId="1" applyFont="1" applyBorder="1" applyAlignment="1">
      <alignment horizontal="center"/>
    </xf>
    <xf numFmtId="43" fontId="9" fillId="0" borderId="13" xfId="1" applyFont="1" applyBorder="1" applyAlignment="1">
      <alignment horizontal="center"/>
    </xf>
    <xf numFmtId="0" fontId="9" fillId="0" borderId="0" xfId="0" applyFont="1"/>
    <xf numFmtId="43" fontId="9" fillId="0" borderId="0" xfId="0" applyNumberFormat="1" applyFont="1"/>
    <xf numFmtId="43" fontId="8" fillId="0" borderId="0" xfId="0" applyNumberFormat="1" applyFont="1"/>
    <xf numFmtId="43" fontId="9" fillId="0" borderId="14" xfId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43" fontId="6" fillId="0" borderId="7" xfId="1" applyFont="1" applyBorder="1" applyAlignment="1">
      <alignment horizontal="center"/>
    </xf>
    <xf numFmtId="43" fontId="6" fillId="0" borderId="6" xfId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43" fontId="10" fillId="0" borderId="0" xfId="1" applyFont="1" applyBorder="1" applyAlignment="1">
      <alignment horizontal="center"/>
    </xf>
    <xf numFmtId="43" fontId="10" fillId="0" borderId="10" xfId="1" applyFont="1" applyBorder="1"/>
    <xf numFmtId="43" fontId="10" fillId="0" borderId="0" xfId="1" applyFont="1" applyBorder="1"/>
    <xf numFmtId="43" fontId="10" fillId="0" borderId="15" xfId="1" applyFont="1" applyBorder="1"/>
    <xf numFmtId="0" fontId="6" fillId="0" borderId="6" xfId="0" applyFont="1" applyBorder="1" applyAlignment="1">
      <alignment horizontal="center" vertical="center" wrapText="1"/>
    </xf>
    <xf numFmtId="43" fontId="6" fillId="0" borderId="7" xfId="1" applyFont="1" applyBorder="1" applyAlignment="1">
      <alignment horizontal="left" wrapText="1"/>
    </xf>
    <xf numFmtId="43" fontId="6" fillId="0" borderId="6" xfId="1" applyFont="1" applyBorder="1" applyAlignment="1">
      <alignment horizontal="left" wrapText="1"/>
    </xf>
    <xf numFmtId="43" fontId="6" fillId="0" borderId="6" xfId="1" applyFont="1" applyBorder="1" applyAlignment="1"/>
    <xf numFmtId="0" fontId="6" fillId="0" borderId="0" xfId="0" applyFont="1"/>
    <xf numFmtId="0" fontId="7" fillId="0" borderId="8" xfId="0" applyFont="1" applyBorder="1" applyAlignment="1">
      <alignment horizontal="left" wrapText="1"/>
    </xf>
    <xf numFmtId="43" fontId="7" fillId="0" borderId="9" xfId="1" applyFont="1" applyBorder="1" applyAlignment="1">
      <alignment wrapText="1"/>
    </xf>
    <xf numFmtId="43" fontId="7" fillId="0" borderId="8" xfId="1" applyFont="1" applyBorder="1" applyAlignment="1">
      <alignment wrapText="1"/>
    </xf>
    <xf numFmtId="43" fontId="7" fillId="0" borderId="16" xfId="1" applyFont="1" applyBorder="1" applyAlignment="1">
      <alignment wrapText="1"/>
    </xf>
    <xf numFmtId="0" fontId="7" fillId="0" borderId="0" xfId="0" applyFont="1"/>
    <xf numFmtId="43" fontId="9" fillId="0" borderId="0" xfId="1" applyFont="1" applyBorder="1" applyAlignment="1">
      <alignment wrapText="1"/>
    </xf>
    <xf numFmtId="43" fontId="9" fillId="0" borderId="10" xfId="1" applyFont="1" applyBorder="1" applyAlignment="1">
      <alignment wrapText="1"/>
    </xf>
    <xf numFmtId="43" fontId="9" fillId="0" borderId="13" xfId="1" applyFont="1" applyBorder="1" applyAlignment="1">
      <alignment wrapText="1"/>
    </xf>
    <xf numFmtId="0" fontId="9" fillId="0" borderId="10" xfId="0" applyFont="1" applyBorder="1" applyAlignment="1">
      <alignment horizontal="left" wrapText="1"/>
    </xf>
    <xf numFmtId="0" fontId="9" fillId="0" borderId="17" xfId="0" applyFont="1" applyBorder="1" applyAlignment="1">
      <alignment horizontal="left"/>
    </xf>
    <xf numFmtId="43" fontId="9" fillId="0" borderId="18" xfId="1" applyFont="1" applyBorder="1" applyAlignment="1">
      <alignment wrapText="1"/>
    </xf>
    <xf numFmtId="43" fontId="9" fillId="0" borderId="17" xfId="1" applyFont="1" applyBorder="1" applyAlignment="1">
      <alignment wrapText="1"/>
    </xf>
    <xf numFmtId="43" fontId="9" fillId="0" borderId="8" xfId="1" applyFont="1" applyBorder="1" applyAlignment="1">
      <alignment wrapText="1"/>
    </xf>
    <xf numFmtId="0" fontId="9" fillId="0" borderId="13" xfId="0" applyFont="1" applyBorder="1" applyAlignment="1">
      <alignment horizontal="left" wrapText="1"/>
    </xf>
    <xf numFmtId="43" fontId="9" fillId="0" borderId="19" xfId="1" applyFont="1" applyBorder="1" applyAlignment="1">
      <alignment wrapText="1"/>
    </xf>
    <xf numFmtId="43" fontId="11" fillId="0" borderId="0" xfId="1" applyFont="1" applyBorder="1" applyAlignment="1"/>
    <xf numFmtId="43" fontId="11" fillId="0" borderId="10" xfId="1" applyFont="1" applyBorder="1" applyAlignment="1"/>
    <xf numFmtId="43" fontId="9" fillId="0" borderId="10" xfId="1" applyFont="1" applyBorder="1" applyAlignment="1"/>
    <xf numFmtId="43" fontId="9" fillId="0" borderId="11" xfId="1" applyFont="1" applyBorder="1" applyAlignment="1"/>
    <xf numFmtId="43" fontId="9" fillId="0" borderId="0" xfId="1" applyFont="1" applyBorder="1" applyAlignment="1"/>
    <xf numFmtId="43" fontId="11" fillId="0" borderId="0" xfId="1" applyFont="1" applyBorder="1" applyAlignment="1">
      <alignment wrapText="1"/>
    </xf>
    <xf numFmtId="43" fontId="9" fillId="0" borderId="5" xfId="1" applyFont="1" applyBorder="1" applyAlignment="1">
      <alignment wrapText="1"/>
    </xf>
    <xf numFmtId="43" fontId="9" fillId="0" borderId="5" xfId="1" applyFont="1" applyBorder="1" applyAlignment="1"/>
    <xf numFmtId="43" fontId="9" fillId="0" borderId="9" xfId="1" applyFont="1" applyBorder="1" applyAlignment="1"/>
    <xf numFmtId="0" fontId="6" fillId="3" borderId="6" xfId="0" applyFont="1" applyFill="1" applyBorder="1" applyAlignment="1">
      <alignment horizontal="left"/>
    </xf>
    <xf numFmtId="43" fontId="6" fillId="3" borderId="7" xfId="1" applyFont="1" applyFill="1" applyBorder="1" applyAlignment="1">
      <alignment horizontal="center" wrapText="1"/>
    </xf>
    <xf numFmtId="43" fontId="6" fillId="3" borderId="6" xfId="1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9" fillId="0" borderId="0" xfId="0" applyNumberFormat="1" applyFont="1" applyAlignment="1">
      <alignment vertical="center" wrapText="1"/>
    </xf>
    <xf numFmtId="164" fontId="2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32845</xdr:colOff>
      <xdr:row>0</xdr:row>
      <xdr:rowOff>0</xdr:rowOff>
    </xdr:from>
    <xdr:to>
      <xdr:col>5</xdr:col>
      <xdr:colOff>1395905</xdr:colOff>
      <xdr:row>4</xdr:row>
      <xdr:rowOff>164224</xdr:rowOff>
    </xdr:to>
    <xdr:pic>
      <xdr:nvPicPr>
        <xdr:cNvPr id="2" name="Imagen 3" descr="Logo-presidencia - Gabinete de Política Social">
          <a:extLst>
            <a:ext uri="{FF2B5EF4-FFF2-40B4-BE49-F238E27FC236}">
              <a16:creationId xmlns:a16="http://schemas.microsoft.com/office/drawing/2014/main" id="{9B0E6071-AA18-4573-A8CE-E29057819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0"/>
          <a:ext cx="3203067" cy="926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127811</xdr:colOff>
      <xdr:row>0</xdr:row>
      <xdr:rowOff>106001</xdr:rowOff>
    </xdr:from>
    <xdr:to>
      <xdr:col>1</xdr:col>
      <xdr:colOff>1001767</xdr:colOff>
      <xdr:row>6</xdr:row>
      <xdr:rowOff>207243</xdr:rowOff>
    </xdr:to>
    <xdr:pic>
      <xdr:nvPicPr>
        <xdr:cNvPr id="3" name="Imagen 2" descr="Fonper">
          <a:extLst>
            <a:ext uri="{FF2B5EF4-FFF2-40B4-BE49-F238E27FC236}">
              <a16:creationId xmlns:a16="http://schemas.microsoft.com/office/drawing/2014/main" id="{AF988664-21F4-4ADC-AE34-F6A1153DA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811" y="106001"/>
          <a:ext cx="4264856" cy="1282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onpercloud.sharepoint.com/sites/DF/Shared%20Documents/Documentos%20Enc.%20Presupuesto/Plantilla%20de%20Ejecucion%20Presupuesto%20Fonper%202023%20Definitivo.xlsx" TargetMode="External"/><Relationship Id="rId1" Type="http://schemas.openxmlformats.org/officeDocument/2006/relationships/externalLinkPath" Target="https://fonpercloud.sharepoint.com/sites/DF/Shared%20Documents/Documentos%20Enc.%20Presupuesto/Plantilla%20de%20Ejecucion%20Presupuesto%20Fonper%202023%20Defini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Presentacion Julio Orig"/>
      <sheetName val="Formato de Presentacio"/>
      <sheetName val="Presupuesto Aprobado"/>
      <sheetName val="Presupuesto Aprobado 2023 (2)"/>
      <sheetName val="Forma Present"/>
      <sheetName val="Justificaciones "/>
      <sheetName val="Analisis  y Notas Presup 2023"/>
      <sheetName val="Sugerencias DAF Enero"/>
      <sheetName val="Formato Presentacion Enero"/>
      <sheetName val="Formato Febrero Definitivo"/>
      <sheetName val=" Detalle Ejecucion Enero 23"/>
      <sheetName val="Formato Presentacion Febrero"/>
      <sheetName val="Detalle Ejecucion Febrero 23"/>
      <sheetName val="Formato Presentacion Marzo"/>
      <sheetName val="Detalle Ejecucion Marzo 23"/>
      <sheetName val="Detalle Ejecucion Abril 23 "/>
      <sheetName val="Formato Presentacion Abril "/>
      <sheetName val="Formato Presentacion Mayo "/>
      <sheetName val="Detalle de Ejecucion Mayo 23"/>
      <sheetName val="Formato Presentacion Junio"/>
      <sheetName val="Detalle de Ejecucion Junio 23"/>
      <sheetName val="Detalle de Ejecucion Julio 23"/>
      <sheetName val="Formato Presentacion Julio (2)"/>
      <sheetName val="Formato Presentacion Julio"/>
      <sheetName val="Detalle de Ejecucion Agosto 23"/>
      <sheetName val="Formato de Presentacion Agosto"/>
      <sheetName val="Formato de Presentacion Sept."/>
      <sheetName val="Notas Sobre la Ejecucion"/>
      <sheetName val="Detalle de Ejecucion Septiembre"/>
      <sheetName val="Detalle de Ejecucion Octubr (2)"/>
      <sheetName val="Formato de Presentacion Octubre"/>
      <sheetName val="Detalle de Ejecucion Noviembre"/>
      <sheetName val="Formato Presentacion Noviembre"/>
      <sheetName val="Formato Presentacion Mayo"/>
      <sheetName val="Secuencial Cheques"/>
      <sheetName val="Referencias de Precios"/>
      <sheetName val="Plantilla Ingresos Egresos"/>
      <sheetName val="Soporte Incentivo Desemp."/>
      <sheetName val="Caja Chica "/>
      <sheetName val="Conrol Cuentas por Pagar"/>
      <sheetName val="ENE-DIC 2021 (2)"/>
      <sheetName val="Certificacines Recurrentes"/>
      <sheetName val="Monto Productos"/>
      <sheetName val="ENE-DIC 2021"/>
      <sheetName val="Codetel"/>
      <sheetName val="Transferencias Enero"/>
      <sheetName val="Relacion Ingresos y Egresos"/>
      <sheetName val="Cuadros Estadisticos"/>
      <sheetName val="Gastos de Caital y Corr"/>
      <sheetName val="Hoja7"/>
      <sheetName val="Hoja3"/>
      <sheetName val="Hoja12"/>
      <sheetName val="Hoja13"/>
      <sheetName val="Hoja2"/>
      <sheetName val="Hoja1"/>
    </sheetNames>
    <sheetDataSet>
      <sheetData sheetId="0">
        <row r="30">
          <cell r="E30">
            <v>2542733.9900000002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2">
          <cell r="E12">
            <v>7897600</v>
          </cell>
        </row>
        <row r="28">
          <cell r="E28">
            <v>2354467.42</v>
          </cell>
        </row>
        <row r="52">
          <cell r="E52">
            <v>0</v>
          </cell>
        </row>
        <row r="58">
          <cell r="E58">
            <v>249792.34</v>
          </cell>
        </row>
        <row r="64">
          <cell r="E64">
            <v>1053243.5900000001</v>
          </cell>
        </row>
        <row r="72">
          <cell r="E72">
            <v>277825.84999999998</v>
          </cell>
        </row>
        <row r="87">
          <cell r="E87">
            <v>11328</v>
          </cell>
        </row>
        <row r="92">
          <cell r="E92">
            <v>1638670</v>
          </cell>
        </row>
        <row r="100">
          <cell r="E100">
            <v>4200</v>
          </cell>
        </row>
        <row r="112">
          <cell r="E112">
            <v>235313.24</v>
          </cell>
        </row>
        <row r="120">
          <cell r="E120">
            <v>682952.39</v>
          </cell>
        </row>
        <row r="130">
          <cell r="E130">
            <v>228229.7</v>
          </cell>
        </row>
        <row r="145">
          <cell r="E145">
            <v>3442327.65</v>
          </cell>
        </row>
        <row r="188">
          <cell r="E188">
            <v>334842.7</v>
          </cell>
        </row>
        <row r="194">
          <cell r="E194">
            <v>60472.460000000014</v>
          </cell>
        </row>
        <row r="249">
          <cell r="E249">
            <v>0</v>
          </cell>
        </row>
        <row r="254">
          <cell r="E254">
            <v>0</v>
          </cell>
        </row>
        <row r="264">
          <cell r="E264">
            <v>106495</v>
          </cell>
        </row>
        <row r="279">
          <cell r="E279">
            <v>686490</v>
          </cell>
        </row>
        <row r="290">
          <cell r="E290">
            <v>385808.02000000008</v>
          </cell>
        </row>
        <row r="335">
          <cell r="E335">
            <v>1627945.67</v>
          </cell>
        </row>
        <row r="358">
          <cell r="E358">
            <v>414650.02</v>
          </cell>
        </row>
      </sheetData>
      <sheetData sheetId="13"/>
      <sheetData sheetId="14"/>
      <sheetData sheetId="15">
        <row r="29">
          <cell r="E29">
            <v>3212110.06</v>
          </cell>
        </row>
        <row r="63">
          <cell r="E63">
            <v>9414.4</v>
          </cell>
        </row>
        <row r="70">
          <cell r="F70">
            <v>529349.33000000007</v>
          </cell>
        </row>
        <row r="78">
          <cell r="F78">
            <v>1088919.57</v>
          </cell>
        </row>
        <row r="89">
          <cell r="F89">
            <v>924120.09000000008</v>
          </cell>
        </row>
        <row r="104">
          <cell r="F104">
            <v>70.8</v>
          </cell>
        </row>
        <row r="109">
          <cell r="F109">
            <v>1038723.48</v>
          </cell>
        </row>
        <row r="119">
          <cell r="F119">
            <v>13140</v>
          </cell>
        </row>
        <row r="135">
          <cell r="F135">
            <v>378683.24</v>
          </cell>
        </row>
        <row r="144">
          <cell r="F144">
            <v>625852.04</v>
          </cell>
        </row>
        <row r="154">
          <cell r="F154">
            <v>6844</v>
          </cell>
        </row>
        <row r="169">
          <cell r="F169">
            <v>563413.42999999993</v>
          </cell>
        </row>
        <row r="203">
          <cell r="F203">
            <v>1233085.74</v>
          </cell>
        </row>
        <row r="264">
          <cell r="F264">
            <v>0</v>
          </cell>
        </row>
        <row r="269">
          <cell r="F269">
            <v>0</v>
          </cell>
        </row>
        <row r="276">
          <cell r="F276">
            <v>0</v>
          </cell>
        </row>
        <row r="279">
          <cell r="F279">
            <v>318999.96000000002</v>
          </cell>
        </row>
        <row r="284">
          <cell r="F284">
            <v>0</v>
          </cell>
        </row>
        <row r="305">
          <cell r="F305">
            <v>125956.17</v>
          </cell>
        </row>
        <row r="335">
          <cell r="F335">
            <v>182400</v>
          </cell>
        </row>
        <row r="351">
          <cell r="F351">
            <v>1462176.42</v>
          </cell>
        </row>
        <row r="355">
          <cell r="F355"/>
        </row>
        <row r="358">
          <cell r="F358">
            <v>0</v>
          </cell>
        </row>
        <row r="364">
          <cell r="F364">
            <v>0</v>
          </cell>
        </row>
        <row r="372">
          <cell r="F372">
            <v>0</v>
          </cell>
        </row>
        <row r="375">
          <cell r="F375">
            <v>36585.9</v>
          </cell>
        </row>
        <row r="383">
          <cell r="F383">
            <v>0</v>
          </cell>
        </row>
        <row r="386">
          <cell r="F386">
            <v>0</v>
          </cell>
        </row>
        <row r="390">
          <cell r="F390">
            <v>370761.04</v>
          </cell>
        </row>
        <row r="394">
          <cell r="F394">
            <v>0</v>
          </cell>
        </row>
        <row r="397">
          <cell r="F397">
            <v>7457908.4399999995</v>
          </cell>
        </row>
      </sheetData>
      <sheetData sheetId="16">
        <row r="14">
          <cell r="E14">
            <v>8064750.4400000004</v>
          </cell>
        </row>
        <row r="200">
          <cell r="E200">
            <v>64422.68</v>
          </cell>
        </row>
        <row r="233">
          <cell r="E233">
            <v>642060</v>
          </cell>
        </row>
      </sheetData>
      <sheetData sheetId="17">
        <row r="14">
          <cell r="E14">
            <v>8105305.2400000002</v>
          </cell>
        </row>
        <row r="32">
          <cell r="E32">
            <v>2047823.27</v>
          </cell>
        </row>
        <row r="49">
          <cell r="E49">
            <v>10515.2</v>
          </cell>
        </row>
        <row r="55">
          <cell r="E55">
            <v>305267.65000000002</v>
          </cell>
        </row>
        <row r="61">
          <cell r="E61">
            <v>1095045.3600000001</v>
          </cell>
        </row>
        <row r="67">
          <cell r="E67">
            <v>865027.91</v>
          </cell>
        </row>
        <row r="80">
          <cell r="E80">
            <v>0</v>
          </cell>
        </row>
        <row r="84">
          <cell r="E84">
            <v>1130461.74</v>
          </cell>
        </row>
        <row r="126">
          <cell r="E126">
            <v>314</v>
          </cell>
        </row>
        <row r="132">
          <cell r="E132">
            <v>414239.77</v>
          </cell>
        </row>
        <row r="137">
          <cell r="E137">
            <v>654058.69999999995</v>
          </cell>
        </row>
        <row r="146">
          <cell r="E146">
            <v>438989.5</v>
          </cell>
        </row>
        <row r="160">
          <cell r="E160">
            <v>122419516.40899999</v>
          </cell>
        </row>
        <row r="195">
          <cell r="E195">
            <v>0</v>
          </cell>
        </row>
        <row r="204">
          <cell r="E204">
            <v>0</v>
          </cell>
        </row>
        <row r="209">
          <cell r="E209">
            <v>0</v>
          </cell>
        </row>
        <row r="216">
          <cell r="E216">
            <v>0</v>
          </cell>
        </row>
        <row r="219">
          <cell r="E219">
            <v>0</v>
          </cell>
        </row>
        <row r="224">
          <cell r="E224">
            <v>4445.0600000000004</v>
          </cell>
        </row>
        <row r="233">
          <cell r="E233">
            <v>642060</v>
          </cell>
        </row>
        <row r="243">
          <cell r="E243">
            <v>940250.09000000008</v>
          </cell>
        </row>
        <row r="256">
          <cell r="E256">
            <v>0</v>
          </cell>
        </row>
        <row r="272">
          <cell r="E272">
            <v>13051069.27</v>
          </cell>
        </row>
        <row r="273">
          <cell r="E273">
            <v>0</v>
          </cell>
        </row>
        <row r="275">
          <cell r="E275">
            <v>3912225.81</v>
          </cell>
        </row>
        <row r="283">
          <cell r="E283">
            <v>0</v>
          </cell>
        </row>
        <row r="291">
          <cell r="E291">
            <v>0</v>
          </cell>
        </row>
        <row r="294">
          <cell r="E294">
            <v>3429.47</v>
          </cell>
        </row>
        <row r="303">
          <cell r="E303">
            <v>43188</v>
          </cell>
        </row>
        <row r="305">
          <cell r="E305">
            <v>330400</v>
          </cell>
        </row>
        <row r="313">
          <cell r="E313">
            <v>0</v>
          </cell>
        </row>
      </sheetData>
      <sheetData sheetId="18">
        <row r="188">
          <cell r="E188"/>
        </row>
      </sheetData>
      <sheetData sheetId="19"/>
      <sheetData sheetId="20">
        <row r="14">
          <cell r="E14">
            <v>7725233.3300000001</v>
          </cell>
        </row>
        <row r="30">
          <cell r="E30">
            <v>3064274.7</v>
          </cell>
        </row>
        <row r="57">
          <cell r="E57">
            <v>55000</v>
          </cell>
        </row>
        <row r="63">
          <cell r="E63">
            <v>8843148.0399999991</v>
          </cell>
        </row>
        <row r="72">
          <cell r="E72">
            <v>1067172.74</v>
          </cell>
        </row>
        <row r="77">
          <cell r="E77">
            <v>749222.8</v>
          </cell>
        </row>
        <row r="91">
          <cell r="E91">
            <v>790.6</v>
          </cell>
        </row>
        <row r="96">
          <cell r="E96">
            <v>1209851.74</v>
          </cell>
        </row>
        <row r="106">
          <cell r="E106">
            <v>7128</v>
          </cell>
        </row>
        <row r="115">
          <cell r="E115">
            <v>378683.24</v>
          </cell>
        </row>
        <row r="121">
          <cell r="E121">
            <v>681570.8</v>
          </cell>
        </row>
        <row r="131">
          <cell r="E131">
            <v>665388.91999999993</v>
          </cell>
        </row>
        <row r="152">
          <cell r="E152">
            <v>2326537.86</v>
          </cell>
        </row>
        <row r="187">
          <cell r="E187">
            <v>13334</v>
          </cell>
        </row>
        <row r="192">
          <cell r="E192">
            <v>406851.84000000003</v>
          </cell>
        </row>
        <row r="254">
          <cell r="E254">
            <v>0</v>
          </cell>
        </row>
        <row r="258">
          <cell r="E258">
            <v>0</v>
          </cell>
        </row>
        <row r="263">
          <cell r="E263">
            <v>0</v>
          </cell>
        </row>
        <row r="265">
          <cell r="E265">
            <v>0</v>
          </cell>
        </row>
        <row r="333">
          <cell r="E333">
            <v>0</v>
          </cell>
        </row>
        <row r="361">
          <cell r="E361"/>
        </row>
        <row r="368">
          <cell r="E368">
            <v>0</v>
          </cell>
        </row>
        <row r="372">
          <cell r="E372">
            <v>0</v>
          </cell>
        </row>
      </sheetData>
      <sheetData sheetId="21">
        <row r="15">
          <cell r="F15">
            <v>7699400</v>
          </cell>
        </row>
        <row r="31">
          <cell r="F31">
            <v>2542733.9900000002</v>
          </cell>
        </row>
        <row r="59">
          <cell r="F59">
            <v>0</v>
          </cell>
        </row>
        <row r="64">
          <cell r="F64">
            <v>2623074.29</v>
          </cell>
        </row>
        <row r="74">
          <cell r="F74">
            <v>1063222.82</v>
          </cell>
        </row>
        <row r="79">
          <cell r="F79">
            <v>986066.25</v>
          </cell>
        </row>
        <row r="94">
          <cell r="F94">
            <v>0</v>
          </cell>
        </row>
        <row r="100">
          <cell r="F100">
            <v>974259.63</v>
          </cell>
        </row>
        <row r="107">
          <cell r="F107">
            <v>800</v>
          </cell>
        </row>
        <row r="115">
          <cell r="F115">
            <v>91943.24</v>
          </cell>
        </row>
        <row r="120">
          <cell r="F120">
            <v>508975.02999999997</v>
          </cell>
        </row>
        <row r="129">
          <cell r="F129">
            <v>1707626.38</v>
          </cell>
        </row>
        <row r="178">
          <cell r="F178"/>
        </row>
        <row r="241">
          <cell r="F241">
            <v>0</v>
          </cell>
        </row>
        <row r="245">
          <cell r="F245">
            <v>0</v>
          </cell>
        </row>
        <row r="250">
          <cell r="F250">
            <v>0</v>
          </cell>
        </row>
        <row r="253">
          <cell r="F253"/>
        </row>
        <row r="257">
          <cell r="F257">
            <v>0</v>
          </cell>
        </row>
        <row r="314">
          <cell r="F314">
            <v>246895.79</v>
          </cell>
        </row>
        <row r="330">
          <cell r="F330">
            <v>1030000000</v>
          </cell>
        </row>
        <row r="342">
          <cell r="F342">
            <v>0</v>
          </cell>
        </row>
        <row r="346">
          <cell r="F346">
            <v>0</v>
          </cell>
        </row>
        <row r="349">
          <cell r="F349">
            <v>0</v>
          </cell>
        </row>
        <row r="361">
          <cell r="F361">
            <v>0</v>
          </cell>
        </row>
        <row r="364">
          <cell r="F364">
            <v>0</v>
          </cell>
        </row>
      </sheetData>
      <sheetData sheetId="22">
        <row r="274">
          <cell r="E274">
            <v>168161.29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B5EDA-BB84-4594-ACEF-741781704570}">
  <dimension ref="A1:L86"/>
  <sheetViews>
    <sheetView showGridLines="0" tabSelected="1" topLeftCell="B1" zoomScale="85" zoomScaleNormal="85" workbookViewId="0">
      <selection activeCell="B20" sqref="B20"/>
    </sheetView>
  </sheetViews>
  <sheetFormatPr baseColWidth="10" defaultColWidth="9.140625" defaultRowHeight="15" x14ac:dyDescent="0.25"/>
  <cols>
    <col min="1" max="1" width="50.85546875" style="4" customWidth="1"/>
    <col min="2" max="2" width="28.28515625" style="4" customWidth="1"/>
    <col min="3" max="3" width="22.85546875" style="4" customWidth="1"/>
    <col min="4" max="4" width="22.42578125" style="4" customWidth="1"/>
    <col min="5" max="5" width="27.5703125" style="4" customWidth="1"/>
    <col min="6" max="6" width="22.85546875" style="4" customWidth="1"/>
    <col min="7" max="7" width="29.28515625" style="4" customWidth="1"/>
    <col min="8" max="8" width="23.5703125" style="4" customWidth="1"/>
    <col min="9" max="9" width="27.42578125" style="4" bestFit="1" customWidth="1"/>
    <col min="10" max="10" width="27.28515625" style="4" customWidth="1"/>
    <col min="11" max="11" width="9.140625" style="4"/>
    <col min="12" max="12" width="21.7109375" style="4" bestFit="1" customWidth="1"/>
    <col min="13" max="16384" width="9.140625" style="4"/>
  </cols>
  <sheetData>
    <row r="1" spans="1:10" x14ac:dyDescent="0.25">
      <c r="A1" s="1"/>
      <c r="B1" s="2"/>
      <c r="C1" s="2"/>
      <c r="D1" s="2"/>
      <c r="E1" s="2"/>
      <c r="F1" s="2"/>
      <c r="G1" s="2"/>
      <c r="H1" s="2"/>
      <c r="I1" s="2"/>
      <c r="J1" s="3"/>
    </row>
    <row r="2" spans="1:10" x14ac:dyDescent="0.25">
      <c r="A2" s="5" t="s">
        <v>0</v>
      </c>
      <c r="J2" s="6"/>
    </row>
    <row r="3" spans="1:10" x14ac:dyDescent="0.25">
      <c r="A3" s="5"/>
      <c r="J3" s="6"/>
    </row>
    <row r="4" spans="1:10" x14ac:dyDescent="0.25">
      <c r="A4" s="5"/>
      <c r="J4" s="6"/>
    </row>
    <row r="5" spans="1:10" x14ac:dyDescent="0.25">
      <c r="A5" s="5"/>
      <c r="J5" s="6"/>
    </row>
    <row r="6" spans="1:10" ht="18" customHeight="1" x14ac:dyDescent="0.3">
      <c r="A6" s="7" t="s">
        <v>1</v>
      </c>
      <c r="B6" s="8"/>
      <c r="C6" s="8"/>
      <c r="D6" s="8"/>
      <c r="E6" s="8"/>
      <c r="F6" s="8"/>
      <c r="G6" s="8"/>
      <c r="H6" s="8"/>
      <c r="I6" s="8"/>
      <c r="J6" s="9"/>
    </row>
    <row r="7" spans="1:10" ht="20.25" x14ac:dyDescent="0.25">
      <c r="A7" s="10" t="s">
        <v>2</v>
      </c>
      <c r="B7" s="11"/>
      <c r="C7" s="11"/>
      <c r="D7" s="11"/>
      <c r="E7" s="11"/>
      <c r="F7" s="11"/>
      <c r="G7" s="11"/>
      <c r="H7" s="11"/>
      <c r="I7" s="11"/>
      <c r="J7" s="12"/>
    </row>
    <row r="8" spans="1:10" ht="19.5" customHeight="1" x14ac:dyDescent="0.25">
      <c r="A8" s="10" t="s">
        <v>3</v>
      </c>
      <c r="B8" s="11"/>
      <c r="C8" s="11"/>
      <c r="D8" s="11"/>
      <c r="E8" s="11"/>
      <c r="F8" s="11"/>
      <c r="G8" s="11"/>
      <c r="H8" s="11"/>
      <c r="I8" s="11"/>
      <c r="J8" s="12"/>
    </row>
    <row r="9" spans="1:10" ht="19.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5"/>
    </row>
    <row r="10" spans="1:10" ht="15.75" customHeight="1" thickBot="1" x14ac:dyDescent="0.3">
      <c r="A10" s="16"/>
      <c r="B10" s="17"/>
      <c r="C10" s="17"/>
      <c r="D10" s="17"/>
      <c r="E10" s="17"/>
      <c r="F10" s="17"/>
      <c r="G10" s="17"/>
      <c r="H10" s="17"/>
      <c r="I10" s="17"/>
      <c r="J10" s="18"/>
    </row>
    <row r="11" spans="1:10" ht="15" customHeight="1" thickBot="1" x14ac:dyDescent="0.3">
      <c r="A11" s="19" t="s">
        <v>4</v>
      </c>
      <c r="B11" s="20" t="s">
        <v>5</v>
      </c>
      <c r="C11" s="21" t="s">
        <v>6</v>
      </c>
      <c r="D11" s="20" t="s">
        <v>7</v>
      </c>
      <c r="E11" s="21" t="s">
        <v>8</v>
      </c>
      <c r="F11" s="20" t="s">
        <v>9</v>
      </c>
      <c r="G11" s="21" t="s">
        <v>10</v>
      </c>
      <c r="H11" s="20" t="s">
        <v>11</v>
      </c>
      <c r="I11" s="21" t="s">
        <v>12</v>
      </c>
      <c r="J11" s="21" t="s">
        <v>13</v>
      </c>
    </row>
    <row r="12" spans="1:10" s="27" customFormat="1" ht="15" customHeight="1" x14ac:dyDescent="0.25">
      <c r="A12" s="22" t="s">
        <v>14</v>
      </c>
      <c r="B12" s="23"/>
      <c r="C12" s="24"/>
      <c r="D12" s="25"/>
      <c r="E12" s="24"/>
      <c r="F12" s="25"/>
      <c r="G12" s="24"/>
      <c r="H12" s="25"/>
      <c r="I12" s="26"/>
      <c r="J12" s="26"/>
    </row>
    <row r="13" spans="1:10" ht="15" customHeight="1" x14ac:dyDescent="0.25">
      <c r="A13" s="28" t="s">
        <v>15</v>
      </c>
      <c r="B13" s="29">
        <f>B14+B15</f>
        <v>2615000000</v>
      </c>
      <c r="C13" s="30">
        <f t="shared" ref="C13:I13" si="0">C14+C15</f>
        <v>6642866.4400000004</v>
      </c>
      <c r="D13" s="29">
        <f t="shared" si="0"/>
        <v>9864896.1199999992</v>
      </c>
      <c r="E13" s="30">
        <f t="shared" si="0"/>
        <v>8924761.0099999998</v>
      </c>
      <c r="F13" s="29">
        <f t="shared" si="0"/>
        <v>5854319.2599999998</v>
      </c>
      <c r="G13" s="30">
        <f>G14+G15</f>
        <v>1104902894.97</v>
      </c>
      <c r="H13" s="29">
        <f t="shared" si="0"/>
        <v>18480804.620000001</v>
      </c>
      <c r="I13" s="29">
        <f t="shared" si="0"/>
        <v>17052213.879999999</v>
      </c>
      <c r="J13" s="30">
        <f>SUM(C13:I13)</f>
        <v>1171722756.3</v>
      </c>
    </row>
    <row r="14" spans="1:10" s="36" customFormat="1" ht="15" customHeight="1" x14ac:dyDescent="0.2">
      <c r="A14" s="32" t="s">
        <v>16</v>
      </c>
      <c r="B14" s="33">
        <v>2600000000</v>
      </c>
      <c r="C14" s="34">
        <v>0</v>
      </c>
      <c r="D14" s="33">
        <v>0</v>
      </c>
      <c r="E14" s="34">
        <v>0</v>
      </c>
      <c r="F14" s="33">
        <v>0</v>
      </c>
      <c r="G14" s="34">
        <v>1098621522.99</v>
      </c>
      <c r="H14" s="35">
        <v>0</v>
      </c>
      <c r="I14" s="33"/>
      <c r="J14" s="34">
        <f>SUM(C14:I14)</f>
        <v>1098621522.99</v>
      </c>
    </row>
    <row r="15" spans="1:10" s="36" customFormat="1" ht="15" customHeight="1" x14ac:dyDescent="0.2">
      <c r="A15" s="32" t="s">
        <v>17</v>
      </c>
      <c r="B15" s="33">
        <v>15000000</v>
      </c>
      <c r="C15" s="34">
        <v>6642866.4400000004</v>
      </c>
      <c r="D15" s="33">
        <v>9864896.1199999992</v>
      </c>
      <c r="E15" s="34">
        <v>8924761.0099999998</v>
      </c>
      <c r="F15" s="33">
        <v>5854319.2599999998</v>
      </c>
      <c r="G15" s="34">
        <v>6281371.9800000004</v>
      </c>
      <c r="H15" s="34">
        <v>18480804.620000001</v>
      </c>
      <c r="I15" s="33">
        <v>17052213.879999999</v>
      </c>
      <c r="J15" s="34">
        <f>SUM(C15:I15)</f>
        <v>73101233.310000002</v>
      </c>
    </row>
    <row r="16" spans="1:10" ht="15" customHeight="1" x14ac:dyDescent="0.25">
      <c r="A16" s="28" t="s">
        <v>18</v>
      </c>
      <c r="B16" s="29">
        <f>B17</f>
        <v>362000000</v>
      </c>
      <c r="C16" s="30">
        <f t="shared" ref="C16:G16" si="1">C17</f>
        <v>248264.02</v>
      </c>
      <c r="D16" s="29">
        <f t="shared" si="1"/>
        <v>82841.81</v>
      </c>
      <c r="E16" s="30">
        <f t="shared" si="1"/>
        <v>481220.26</v>
      </c>
      <c r="F16" s="29">
        <f t="shared" si="1"/>
        <v>154041.04999999999</v>
      </c>
      <c r="G16" s="30">
        <f t="shared" si="1"/>
        <v>144015.34</v>
      </c>
      <c r="H16" s="30">
        <f>H17</f>
        <v>455250.33</v>
      </c>
      <c r="I16" s="29">
        <v>33018.269999999997</v>
      </c>
      <c r="J16" s="30">
        <f>J17</f>
        <v>1598651.08</v>
      </c>
    </row>
    <row r="17" spans="1:12" s="36" customFormat="1" ht="15" customHeight="1" thickBot="1" x14ac:dyDescent="0.25">
      <c r="A17" s="32" t="s">
        <v>19</v>
      </c>
      <c r="B17" s="33">
        <v>362000000</v>
      </c>
      <c r="C17" s="34">
        <v>248264.02</v>
      </c>
      <c r="D17" s="33">
        <v>82841.81</v>
      </c>
      <c r="E17" s="34">
        <v>481220.26</v>
      </c>
      <c r="F17" s="33">
        <v>154041.04999999999</v>
      </c>
      <c r="G17" s="34">
        <v>144015.34</v>
      </c>
      <c r="H17" s="39">
        <v>455250.33</v>
      </c>
      <c r="I17" s="33">
        <v>33018.269999999997</v>
      </c>
      <c r="J17" s="34">
        <f>SUM(C17:I17)</f>
        <v>1598651.08</v>
      </c>
    </row>
    <row r="18" spans="1:12" s="27" customFormat="1" ht="15" customHeight="1" thickBot="1" x14ac:dyDescent="0.3">
      <c r="A18" s="40" t="s">
        <v>20</v>
      </c>
      <c r="B18" s="41">
        <f>B13+B16</f>
        <v>2977000000</v>
      </c>
      <c r="C18" s="42">
        <f t="shared" ref="C18:F18" si="2">C13+C16</f>
        <v>6891130.46</v>
      </c>
      <c r="D18" s="41">
        <f t="shared" si="2"/>
        <v>9947737.9299999997</v>
      </c>
      <c r="E18" s="42">
        <f t="shared" si="2"/>
        <v>9405981.2699999996</v>
      </c>
      <c r="F18" s="41">
        <f t="shared" si="2"/>
        <v>6008360.3099999996</v>
      </c>
      <c r="G18" s="42">
        <f>G13+G16</f>
        <v>1105046910.3099999</v>
      </c>
      <c r="H18" s="42">
        <f>H13+H16</f>
        <v>18936054.949999999</v>
      </c>
      <c r="I18" s="41">
        <f>SUM(I14:I16)</f>
        <v>17085232.149999999</v>
      </c>
      <c r="J18" s="42">
        <f>J13+J16</f>
        <v>1173321407.3799999</v>
      </c>
      <c r="L18" s="38"/>
    </row>
    <row r="19" spans="1:12" ht="15" customHeight="1" thickBot="1" x14ac:dyDescent="0.3">
      <c r="A19" s="43"/>
      <c r="B19" s="44"/>
      <c r="C19" s="45"/>
      <c r="D19" s="46"/>
      <c r="E19" s="45"/>
      <c r="F19" s="46"/>
      <c r="G19" s="45"/>
      <c r="H19" s="46"/>
      <c r="I19" s="46"/>
      <c r="J19" s="47"/>
      <c r="L19" s="38"/>
    </row>
    <row r="20" spans="1:12" s="52" customFormat="1" ht="15" customHeight="1" thickBot="1" x14ac:dyDescent="0.3">
      <c r="A20" s="48" t="s">
        <v>21</v>
      </c>
      <c r="B20" s="49">
        <f>(B62)</f>
        <v>2977000000</v>
      </c>
      <c r="C20" s="50">
        <f>C21+C27+C37+C46+C48+C51+C59</f>
        <v>21394911.369999997</v>
      </c>
      <c r="D20" s="49">
        <f t="shared" ref="D20:I20" si="3">(D62)</f>
        <v>28759495.039999999</v>
      </c>
      <c r="E20" s="50">
        <f t="shared" si="3"/>
        <v>1539042207.0999999</v>
      </c>
      <c r="F20" s="49">
        <f t="shared" si="3"/>
        <v>28349747.230000004</v>
      </c>
      <c r="G20" s="50">
        <f t="shared" si="3"/>
        <v>162088462.73900002</v>
      </c>
      <c r="H20" s="50">
        <f t="shared" si="3"/>
        <v>37072996.329999998</v>
      </c>
      <c r="I20" s="50">
        <f t="shared" si="3"/>
        <v>1056348436.8899999</v>
      </c>
      <c r="J20" s="51">
        <f>SUM(C20:I20)</f>
        <v>2873056256.6989999</v>
      </c>
      <c r="L20" s="38"/>
    </row>
    <row r="21" spans="1:12" s="57" customFormat="1" ht="15" customHeight="1" x14ac:dyDescent="0.25">
      <c r="A21" s="53" t="s">
        <v>22</v>
      </c>
      <c r="B21" s="54">
        <f>SUM(B22:B26)</f>
        <v>419740600</v>
      </c>
      <c r="C21" s="55">
        <f t="shared" ref="C21:I21" si="4">SUM(C22:C26)</f>
        <v>11297157.119999999</v>
      </c>
      <c r="D21" s="54">
        <f t="shared" si="4"/>
        <v>11555103.35</v>
      </c>
      <c r="E21" s="55">
        <f t="shared" si="4"/>
        <v>20335114.829999998</v>
      </c>
      <c r="F21" s="54">
        <f t="shared" si="4"/>
        <v>12904543.800000001</v>
      </c>
      <c r="G21" s="55">
        <f t="shared" si="4"/>
        <v>11563956.719999999</v>
      </c>
      <c r="H21" s="56">
        <f t="shared" si="4"/>
        <v>20754828.809999999</v>
      </c>
      <c r="I21" s="56">
        <f t="shared" si="4"/>
        <v>13928431.100000001</v>
      </c>
      <c r="J21" s="55">
        <f>SUM(J22:J26)</f>
        <v>102339135.72999999</v>
      </c>
      <c r="L21" s="38"/>
    </row>
    <row r="22" spans="1:12" s="36" customFormat="1" ht="15" customHeight="1" x14ac:dyDescent="0.25">
      <c r="A22" s="32" t="s">
        <v>23</v>
      </c>
      <c r="B22" s="58">
        <v>253783334</v>
      </c>
      <c r="C22" s="59">
        <v>8169551.0099999998</v>
      </c>
      <c r="D22" s="58">
        <f>('[1]Detalle Ejecucion Febrero 23'!$E$12)</f>
        <v>7897600</v>
      </c>
      <c r="E22" s="59">
        <v>9582371.5500000007</v>
      </c>
      <c r="F22" s="58">
        <f>('[1]Formato Presentacion Abril '!$E$14)</f>
        <v>8064750.4400000004</v>
      </c>
      <c r="G22" s="59">
        <f>('[1]Formato Presentacion Mayo '!$E$14)</f>
        <v>8105305.2400000002</v>
      </c>
      <c r="H22" s="60">
        <f>('[1]Detalle de Ejecucion Junio 23'!$E$14)</f>
        <v>7725233.3300000001</v>
      </c>
      <c r="I22" s="58">
        <f>('[1]Detalle de Ejecucion Julio 23'!$F$15)</f>
        <v>7699400</v>
      </c>
      <c r="J22" s="59">
        <f>SUM(C22:I22)</f>
        <v>57244211.57</v>
      </c>
      <c r="L22" s="38"/>
    </row>
    <row r="23" spans="1:12" s="36" customFormat="1" ht="15" customHeight="1" x14ac:dyDescent="0.25">
      <c r="A23" s="32" t="s">
        <v>24</v>
      </c>
      <c r="B23" s="58">
        <v>35565600</v>
      </c>
      <c r="C23" s="59">
        <v>2063077.71</v>
      </c>
      <c r="D23" s="58">
        <f>('[1]Detalle Ejecucion Febrero 23'!$E$28)</f>
        <v>2354467.42</v>
      </c>
      <c r="E23" s="59">
        <v>9545248.2799999993</v>
      </c>
      <c r="F23" s="58">
        <f>('[1]Detalle Ejecucion Abril 23 '!$E$29)</f>
        <v>3212110.06</v>
      </c>
      <c r="G23" s="59">
        <f>('[1]Formato Presentacion Mayo '!$E$32)</f>
        <v>2047823.27</v>
      </c>
      <c r="H23" s="59">
        <f>('[1]Detalle de Ejecucion Junio 23'!$E$30)</f>
        <v>3064274.7</v>
      </c>
      <c r="I23" s="58">
        <f>('[1]Detalle de Ejecucion Julio 23'!$F$31)</f>
        <v>2542733.9900000002</v>
      </c>
      <c r="J23" s="59">
        <f>SUM(C23:I23)</f>
        <v>24829735.43</v>
      </c>
      <c r="L23" s="38"/>
    </row>
    <row r="24" spans="1:12" s="36" customFormat="1" ht="18" customHeight="1" x14ac:dyDescent="0.25">
      <c r="A24" s="32" t="s">
        <v>25</v>
      </c>
      <c r="B24" s="58">
        <v>18400000</v>
      </c>
      <c r="C24" s="59">
        <v>0</v>
      </c>
      <c r="D24" s="58">
        <f>('[1]Detalle Ejecucion Febrero 23'!$E$52)</f>
        <v>0</v>
      </c>
      <c r="E24" s="59">
        <v>70000</v>
      </c>
      <c r="F24" s="58">
        <f>('[1]Detalle Ejecucion Abril 23 '!$E$63)</f>
        <v>9414.4</v>
      </c>
      <c r="G24" s="59">
        <f>('[1]Formato Presentacion Mayo '!$E$49)</f>
        <v>10515.2</v>
      </c>
      <c r="H24" s="59">
        <f>('[1]Detalle de Ejecucion Junio 23'!$E$57)</f>
        <v>55000</v>
      </c>
      <c r="I24" s="58">
        <f>('[1]Detalle de Ejecucion Julio 23'!$F$59)</f>
        <v>0</v>
      </c>
      <c r="J24" s="59">
        <f>SUM(C24:I24)</f>
        <v>144929.59999999998</v>
      </c>
      <c r="L24" s="38"/>
    </row>
    <row r="25" spans="1:12" s="36" customFormat="1" ht="18" customHeight="1" x14ac:dyDescent="0.25">
      <c r="A25" s="32" t="s">
        <v>26</v>
      </c>
      <c r="B25" s="58">
        <v>78991666</v>
      </c>
      <c r="C25" s="59">
        <v>10000</v>
      </c>
      <c r="D25" s="58">
        <f>('[1]Detalle Ejecucion Febrero 23'!$E$58)</f>
        <v>249792.34</v>
      </c>
      <c r="E25" s="59">
        <v>97062.76</v>
      </c>
      <c r="F25" s="58">
        <f>('[1]Detalle Ejecucion Abril 23 '!$F$70)</f>
        <v>529349.33000000007</v>
      </c>
      <c r="G25" s="59">
        <f>('[1]Formato Presentacion Mayo '!$E$55)</f>
        <v>305267.65000000002</v>
      </c>
      <c r="H25" s="59">
        <f>('[1]Detalle de Ejecucion Junio 23'!$E$63)</f>
        <v>8843148.0399999991</v>
      </c>
      <c r="I25" s="58">
        <f>('[1]Detalle de Ejecucion Julio 23'!$F$64)</f>
        <v>2623074.29</v>
      </c>
      <c r="J25" s="59">
        <f>SUM(C25:I25)</f>
        <v>12657694.41</v>
      </c>
      <c r="L25" s="38"/>
    </row>
    <row r="26" spans="1:12" s="36" customFormat="1" ht="18" customHeight="1" x14ac:dyDescent="0.25">
      <c r="A26" s="32" t="s">
        <v>27</v>
      </c>
      <c r="B26" s="58">
        <v>33000000</v>
      </c>
      <c r="C26" s="59">
        <v>1054528.3999999999</v>
      </c>
      <c r="D26" s="58">
        <f>('[1]Detalle Ejecucion Febrero 23'!$E$64)</f>
        <v>1053243.5900000001</v>
      </c>
      <c r="E26" s="59">
        <v>1040432.24</v>
      </c>
      <c r="F26" s="58">
        <f>('[1]Detalle Ejecucion Abril 23 '!$F$78)</f>
        <v>1088919.57</v>
      </c>
      <c r="G26" s="59">
        <f>('[1]Formato Presentacion Mayo '!$E$61)</f>
        <v>1095045.3600000001</v>
      </c>
      <c r="H26" s="59">
        <f>('[1]Detalle de Ejecucion Junio 23'!$E$72)</f>
        <v>1067172.74</v>
      </c>
      <c r="I26" s="58">
        <f>('[1]Detalle de Ejecucion Julio 23'!$F$74)</f>
        <v>1063222.82</v>
      </c>
      <c r="J26" s="59">
        <f>SUM(C26:I26)</f>
        <v>7462564.7200000016</v>
      </c>
      <c r="L26" s="38"/>
    </row>
    <row r="27" spans="1:12" ht="22.5" customHeight="1" x14ac:dyDescent="0.25">
      <c r="A27" s="28" t="s">
        <v>28</v>
      </c>
      <c r="B27" s="29">
        <f>SUM(B28:B36)</f>
        <v>773444000</v>
      </c>
      <c r="C27" s="30">
        <f t="shared" ref="C27:I27" si="5">SUM(C28:C36)</f>
        <v>5989504.7799999993</v>
      </c>
      <c r="D27" s="29">
        <f t="shared" si="5"/>
        <v>6855689.5300000003</v>
      </c>
      <c r="E27" s="30">
        <f t="shared" si="5"/>
        <v>6155284.8900000006</v>
      </c>
      <c r="F27" s="29">
        <f t="shared" si="5"/>
        <v>4783932.82</v>
      </c>
      <c r="G27" s="30">
        <f>SUM(G28:G36)</f>
        <v>125922608.029</v>
      </c>
      <c r="H27" s="30">
        <f t="shared" si="5"/>
        <v>6032507.959999999</v>
      </c>
      <c r="I27" s="30">
        <f t="shared" si="5"/>
        <v>8625078.2999999989</v>
      </c>
      <c r="J27" s="30">
        <f>SUM(J28:J36)</f>
        <v>164364606.30900002</v>
      </c>
      <c r="L27" s="38"/>
    </row>
    <row r="28" spans="1:12" s="36" customFormat="1" ht="18" customHeight="1" x14ac:dyDescent="0.25">
      <c r="A28" s="32" t="s">
        <v>29</v>
      </c>
      <c r="B28" s="58">
        <v>16344000</v>
      </c>
      <c r="C28" s="59">
        <v>853249.23</v>
      </c>
      <c r="D28" s="58">
        <f>('[1]Detalle Ejecucion Febrero 23'!$E$72)</f>
        <v>277825.84999999998</v>
      </c>
      <c r="E28" s="59">
        <v>1044671.09</v>
      </c>
      <c r="F28" s="58">
        <f>('[1]Detalle Ejecucion Abril 23 '!$F$89)</f>
        <v>924120.09000000008</v>
      </c>
      <c r="G28" s="59">
        <f>('[1]Formato Presentacion Mayo '!$E$67)</f>
        <v>865027.91</v>
      </c>
      <c r="H28" s="59">
        <f>('[1]Detalle de Ejecucion Junio 23'!$E$77)</f>
        <v>749222.8</v>
      </c>
      <c r="I28" s="58">
        <f>('[1]Detalle de Ejecucion Julio 23'!$F$79)</f>
        <v>986066.25</v>
      </c>
      <c r="J28" s="59">
        <f t="shared" ref="J28:J36" si="6">SUM(C28:I28)</f>
        <v>5700183.2199999997</v>
      </c>
      <c r="L28" s="38"/>
    </row>
    <row r="29" spans="1:12" s="36" customFormat="1" ht="15.75" customHeight="1" x14ac:dyDescent="0.25">
      <c r="A29" s="61" t="s">
        <v>30</v>
      </c>
      <c r="B29" s="58">
        <v>71000000</v>
      </c>
      <c r="C29" s="59">
        <v>7467.04</v>
      </c>
      <c r="D29" s="58">
        <f>('[1]Detalle Ejecucion Febrero 23'!$E$87)</f>
        <v>11328</v>
      </c>
      <c r="E29" s="59">
        <v>0</v>
      </c>
      <c r="F29" s="58">
        <f>('[1]Detalle Ejecucion Abril 23 '!$F$104)</f>
        <v>70.8</v>
      </c>
      <c r="G29" s="59">
        <f>('[1]Formato Presentacion Mayo '!$E$80)</f>
        <v>0</v>
      </c>
      <c r="H29" s="59">
        <f>('[1]Detalle de Ejecucion Junio 23'!$E$91)</f>
        <v>790.6</v>
      </c>
      <c r="I29" s="58">
        <f>('[1]Detalle de Ejecucion Julio 23'!$F$94)</f>
        <v>0</v>
      </c>
      <c r="J29" s="59">
        <f t="shared" si="6"/>
        <v>19656.439999999999</v>
      </c>
      <c r="L29" s="38"/>
    </row>
    <row r="30" spans="1:12" s="36" customFormat="1" ht="18" customHeight="1" x14ac:dyDescent="0.25">
      <c r="A30" s="32" t="s">
        <v>31</v>
      </c>
      <c r="B30" s="58">
        <v>3500000</v>
      </c>
      <c r="C30" s="59">
        <v>1091840</v>
      </c>
      <c r="D30" s="58">
        <f>('[1]Detalle Ejecucion Febrero 23'!$E$92)</f>
        <v>1638670</v>
      </c>
      <c r="E30" s="59">
        <v>1359465</v>
      </c>
      <c r="F30" s="58">
        <f>('[1]Detalle Ejecucion Abril 23 '!$F$109)</f>
        <v>1038723.48</v>
      </c>
      <c r="G30" s="59">
        <f>('[1]Formato Presentacion Mayo '!$E$84)</f>
        <v>1130461.74</v>
      </c>
      <c r="H30" s="59">
        <f>('[1]Detalle de Ejecucion Junio 23'!$E$96)</f>
        <v>1209851.74</v>
      </c>
      <c r="I30" s="58">
        <f>('[1]Detalle de Ejecucion Julio 23'!$F$100)</f>
        <v>974259.63</v>
      </c>
      <c r="J30" s="59">
        <f t="shared" si="6"/>
        <v>8443271.5900000017</v>
      </c>
      <c r="L30" s="38"/>
    </row>
    <row r="31" spans="1:12" s="36" customFormat="1" ht="18" customHeight="1" x14ac:dyDescent="0.25">
      <c r="A31" s="32" t="s">
        <v>32</v>
      </c>
      <c r="B31" s="58">
        <v>1500000</v>
      </c>
      <c r="C31" s="59">
        <v>0</v>
      </c>
      <c r="D31" s="58">
        <f>('[1]Detalle Ejecucion Febrero 23'!$E$100)</f>
        <v>4200</v>
      </c>
      <c r="E31" s="59">
        <v>250</v>
      </c>
      <c r="F31" s="58">
        <f>('[1]Detalle Ejecucion Abril 23 '!$F$119)</f>
        <v>13140</v>
      </c>
      <c r="G31" s="59">
        <f>('[1]Formato Presentacion Mayo '!$E$126)</f>
        <v>314</v>
      </c>
      <c r="H31" s="59">
        <f>('[1]Detalle de Ejecucion Junio 23'!$E$106)</f>
        <v>7128</v>
      </c>
      <c r="I31" s="58">
        <f>('[1]Detalle de Ejecucion Julio 23'!$F$107)</f>
        <v>800</v>
      </c>
      <c r="J31" s="59">
        <f t="shared" si="6"/>
        <v>25832</v>
      </c>
      <c r="L31" s="38"/>
    </row>
    <row r="32" spans="1:12" s="36" customFormat="1" ht="18" customHeight="1" x14ac:dyDescent="0.25">
      <c r="A32" s="32" t="s">
        <v>33</v>
      </c>
      <c r="B32" s="58">
        <v>11100000</v>
      </c>
      <c r="C32" s="59">
        <v>91943.24</v>
      </c>
      <c r="D32" s="58">
        <f>('[1]Detalle Ejecucion Febrero 23'!$E$112)</f>
        <v>235313.24</v>
      </c>
      <c r="E32" s="59">
        <f>('[1]Detalle Ejecucion Febrero 23'!$E$112)</f>
        <v>235313.24</v>
      </c>
      <c r="F32" s="58">
        <f>('[1]Detalle Ejecucion Abril 23 '!$F$135)</f>
        <v>378683.24</v>
      </c>
      <c r="G32" s="59">
        <f>('[1]Formato Presentacion Mayo '!$E$132)</f>
        <v>414239.77</v>
      </c>
      <c r="H32" s="59">
        <f>('[1]Detalle de Ejecucion Junio 23'!$E$115)</f>
        <v>378683.24</v>
      </c>
      <c r="I32" s="58">
        <f>('[1]Detalle de Ejecucion Julio 23'!$F$115)</f>
        <v>91943.24</v>
      </c>
      <c r="J32" s="59">
        <f t="shared" si="6"/>
        <v>1826119.21</v>
      </c>
      <c r="L32" s="38"/>
    </row>
    <row r="33" spans="1:12" s="36" customFormat="1" ht="18" customHeight="1" x14ac:dyDescent="0.25">
      <c r="A33" s="32" t="s">
        <v>34</v>
      </c>
      <c r="B33" s="58">
        <v>12000000</v>
      </c>
      <c r="C33" s="59">
        <v>679312.45</v>
      </c>
      <c r="D33" s="58">
        <f>('[1]Detalle Ejecucion Febrero 23'!$E$120)</f>
        <v>682952.39</v>
      </c>
      <c r="E33" s="59">
        <v>645020.18999999994</v>
      </c>
      <c r="F33" s="58">
        <f>('[1]Detalle Ejecucion Abril 23 '!$F$144)</f>
        <v>625852.04</v>
      </c>
      <c r="G33" s="59">
        <f>('[1]Formato Presentacion Mayo '!$E$137)</f>
        <v>654058.69999999995</v>
      </c>
      <c r="H33" s="59">
        <f>('[1]Detalle de Ejecucion Junio 23'!$E$121)</f>
        <v>681570.8</v>
      </c>
      <c r="I33" s="58">
        <f>('[1]Detalle de Ejecucion Julio 23'!$F$120)</f>
        <v>508975.02999999997</v>
      </c>
      <c r="J33" s="59">
        <f t="shared" si="6"/>
        <v>4477741.5999999996</v>
      </c>
      <c r="L33" s="38"/>
    </row>
    <row r="34" spans="1:12" s="36" customFormat="1" ht="39" customHeight="1" x14ac:dyDescent="0.25">
      <c r="A34" s="61" t="s">
        <v>35</v>
      </c>
      <c r="B34" s="58">
        <v>111700000</v>
      </c>
      <c r="C34" s="59">
        <v>13688</v>
      </c>
      <c r="D34" s="58">
        <f>('[1]Detalle Ejecucion Febrero 23'!$E$130)</f>
        <v>228229.7</v>
      </c>
      <c r="E34" s="59">
        <v>650593</v>
      </c>
      <c r="F34" s="58">
        <f>('[1]Detalle Ejecucion Abril 23 '!$F$154)</f>
        <v>6844</v>
      </c>
      <c r="G34" s="59">
        <f>('[1]Formato Presentacion Mayo '!$E$146)</f>
        <v>438989.5</v>
      </c>
      <c r="H34" s="59">
        <f>('[1]Detalle de Ejecucion Junio 23'!$E$131)</f>
        <v>665388.91999999993</v>
      </c>
      <c r="I34" s="58">
        <f>('[1]Detalle de Ejecucion Julio 23'!$F$129)</f>
        <v>1707626.38</v>
      </c>
      <c r="J34" s="59">
        <f t="shared" si="6"/>
        <v>3711359.5</v>
      </c>
      <c r="L34" s="38"/>
    </row>
    <row r="35" spans="1:12" s="36" customFormat="1" ht="32.25" customHeight="1" x14ac:dyDescent="0.25">
      <c r="A35" s="61" t="s">
        <v>36</v>
      </c>
      <c r="B35" s="58">
        <v>546300000</v>
      </c>
      <c r="C35" s="59">
        <v>3252004.82</v>
      </c>
      <c r="D35" s="58">
        <f>('[1]Detalle Ejecucion Febrero 23'!$E$145)</f>
        <v>3442327.65</v>
      </c>
      <c r="E35" s="59">
        <v>2219972.37</v>
      </c>
      <c r="F35" s="58">
        <f>('[1]Detalle Ejecucion Abril 23 '!$F$169)</f>
        <v>563413.42999999993</v>
      </c>
      <c r="G35" s="59">
        <f>('[1]Formato Presentacion Mayo '!$E$160)</f>
        <v>122419516.40899999</v>
      </c>
      <c r="H35" s="59">
        <f>('[1]Detalle de Ejecucion Junio 23'!$E$152)</f>
        <v>2326537.86</v>
      </c>
      <c r="I35" s="58">
        <v>4355407.7699999996</v>
      </c>
      <c r="J35" s="59">
        <f t="shared" si="6"/>
        <v>138579180.30900002</v>
      </c>
      <c r="L35" s="38"/>
    </row>
    <row r="36" spans="1:12" s="36" customFormat="1" ht="39.75" customHeight="1" thickBot="1" x14ac:dyDescent="0.3">
      <c r="A36" s="62" t="s">
        <v>37</v>
      </c>
      <c r="B36" s="63">
        <v>0</v>
      </c>
      <c r="C36" s="64">
        <v>0</v>
      </c>
      <c r="D36" s="63">
        <f>('[1]Detalle Ejecucion Febrero 23'!$E$188)</f>
        <v>334842.7</v>
      </c>
      <c r="E36" s="64">
        <v>0</v>
      </c>
      <c r="F36" s="63">
        <f>('[1]Detalle Ejecucion Abril 23 '!$F$203)</f>
        <v>1233085.74</v>
      </c>
      <c r="G36" s="64">
        <f>('[1]Formato Presentacion Mayo '!$E$195)</f>
        <v>0</v>
      </c>
      <c r="H36" s="64">
        <f>('[1]Detalle de Ejecucion Junio 23'!$E$187)</f>
        <v>13334</v>
      </c>
      <c r="I36" s="63">
        <f>('[1]Detalle de Ejecucion Julio 23'!$F$178)</f>
        <v>0</v>
      </c>
      <c r="J36" s="64">
        <f t="shared" si="6"/>
        <v>1581262.44</v>
      </c>
      <c r="L36" s="38"/>
    </row>
    <row r="37" spans="1:12" ht="33" customHeight="1" x14ac:dyDescent="0.25">
      <c r="A37" s="53" t="s">
        <v>38</v>
      </c>
      <c r="B37" s="54">
        <f>SUM(B38:B45)</f>
        <v>38024600</v>
      </c>
      <c r="C37" s="55">
        <f t="shared" ref="C37:F37" si="7">SUM(C38:C45)</f>
        <v>965516.48</v>
      </c>
      <c r="D37" s="54">
        <f t="shared" si="7"/>
        <v>1239265.48</v>
      </c>
      <c r="E37" s="55">
        <f t="shared" si="7"/>
        <v>4098224.07</v>
      </c>
      <c r="F37" s="54">
        <f t="shared" si="7"/>
        <v>1151438.81</v>
      </c>
      <c r="G37" s="55">
        <f>SUM(G38:G45)</f>
        <v>1738236.94</v>
      </c>
      <c r="H37" s="55">
        <f>SUM(H38:H45)</f>
        <v>1144201.27</v>
      </c>
      <c r="I37" s="55">
        <f>SUM(I38:I45)</f>
        <v>816701.24</v>
      </c>
      <c r="J37" s="55">
        <f>SUM(J38:J45)</f>
        <v>11153584.290000001</v>
      </c>
      <c r="L37" s="38"/>
    </row>
    <row r="38" spans="1:12" s="36" customFormat="1" ht="18" customHeight="1" x14ac:dyDescent="0.25">
      <c r="A38" s="32" t="s">
        <v>39</v>
      </c>
      <c r="B38" s="58">
        <v>2550000</v>
      </c>
      <c r="C38" s="59">
        <v>89124.49</v>
      </c>
      <c r="D38" s="58">
        <f>('[1]Detalle Ejecucion Febrero 23'!$E$194)</f>
        <v>60472.460000000014</v>
      </c>
      <c r="E38" s="59">
        <v>168588.24</v>
      </c>
      <c r="F38" s="58">
        <f>('[1]Formato Presentacion Abril '!$E$200)</f>
        <v>64422.68</v>
      </c>
      <c r="G38" s="59">
        <v>151481.79</v>
      </c>
      <c r="H38" s="60">
        <f>('[1]Detalle de Ejecucion Junio 23'!$E$192)</f>
        <v>406851.84000000003</v>
      </c>
      <c r="I38" s="58">
        <v>89454.45</v>
      </c>
      <c r="J38" s="59">
        <f t="shared" ref="J38:J45" si="8">SUM(C38:I38)</f>
        <v>1030395.95</v>
      </c>
      <c r="L38" s="38"/>
    </row>
    <row r="39" spans="1:12" s="36" customFormat="1" ht="18" customHeight="1" x14ac:dyDescent="0.25">
      <c r="A39" s="61" t="s">
        <v>40</v>
      </c>
      <c r="B39" s="58">
        <v>4700000</v>
      </c>
      <c r="C39" s="59">
        <v>0</v>
      </c>
      <c r="D39" s="58">
        <f>('[1]Detalle Ejecucion Febrero 23'!$E$249)</f>
        <v>0</v>
      </c>
      <c r="E39" s="59">
        <f>('[1]Detalle Ejecucion Febrero 23'!$E$249)</f>
        <v>0</v>
      </c>
      <c r="F39" s="58">
        <f>('[1]Detalle Ejecucion Abril 23 '!$F$264)</f>
        <v>0</v>
      </c>
      <c r="G39" s="59">
        <f>('[1]Formato Presentacion Mayo '!$E$204)</f>
        <v>0</v>
      </c>
      <c r="H39" s="59">
        <f>('[1]Detalle de Ejecucion Junio 23'!$E$254)</f>
        <v>0</v>
      </c>
      <c r="I39" s="58">
        <f>('[1]Detalle de Ejecucion Julio 23'!$F$241)</f>
        <v>0</v>
      </c>
      <c r="J39" s="59">
        <f t="shared" si="8"/>
        <v>0</v>
      </c>
      <c r="L39" s="38"/>
    </row>
    <row r="40" spans="1:12" s="36" customFormat="1" ht="18" customHeight="1" x14ac:dyDescent="0.25">
      <c r="A40" s="61" t="s">
        <v>41</v>
      </c>
      <c r="B40" s="58">
        <v>1800000</v>
      </c>
      <c r="C40" s="59">
        <v>0</v>
      </c>
      <c r="D40" s="58">
        <f>('[1]Detalle Ejecucion Febrero 23'!$E$254)</f>
        <v>0</v>
      </c>
      <c r="E40" s="59">
        <f>('[1]Detalle Ejecucion Febrero 23'!$E$254)</f>
        <v>0</v>
      </c>
      <c r="F40" s="58">
        <f>('[1]Detalle Ejecucion Abril 23 '!$F$269)</f>
        <v>0</v>
      </c>
      <c r="G40" s="59">
        <f>('[1]Formato Presentacion Mayo '!$E$209)</f>
        <v>0</v>
      </c>
      <c r="H40" s="59">
        <f>('[1]Detalle de Ejecucion Junio 23'!$E$258)</f>
        <v>0</v>
      </c>
      <c r="I40" s="58">
        <f>('[1]Detalle de Ejecucion Julio 23'!$F$245)</f>
        <v>0</v>
      </c>
      <c r="J40" s="59">
        <f t="shared" si="8"/>
        <v>0</v>
      </c>
      <c r="L40" s="38"/>
    </row>
    <row r="41" spans="1:12" s="36" customFormat="1" ht="18" customHeight="1" x14ac:dyDescent="0.25">
      <c r="A41" s="32" t="s">
        <v>42</v>
      </c>
      <c r="B41" s="58">
        <v>800000</v>
      </c>
      <c r="C41" s="59">
        <v>0</v>
      </c>
      <c r="D41" s="58">
        <v>0</v>
      </c>
      <c r="E41" s="59">
        <v>0</v>
      </c>
      <c r="F41" s="58">
        <f>('[1]Detalle Ejecucion Abril 23 '!$F$276)</f>
        <v>0</v>
      </c>
      <c r="G41" s="59">
        <f>('[1]Formato Presentacion Mayo '!$E$216)</f>
        <v>0</v>
      </c>
      <c r="H41" s="59">
        <f>('[1]Detalle de Ejecucion Junio 23'!$E$263)</f>
        <v>0</v>
      </c>
      <c r="I41" s="58">
        <f>('[1]Detalle de Ejecucion Julio 23'!$F$250)</f>
        <v>0</v>
      </c>
      <c r="J41" s="59">
        <f t="shared" si="8"/>
        <v>0</v>
      </c>
      <c r="L41" s="38"/>
    </row>
    <row r="42" spans="1:12" s="36" customFormat="1" ht="15.75" customHeight="1" x14ac:dyDescent="0.25">
      <c r="A42" s="61" t="s">
        <v>43</v>
      </c>
      <c r="B42" s="58">
        <v>1000000</v>
      </c>
      <c r="C42" s="59">
        <v>73455</v>
      </c>
      <c r="D42" s="58">
        <f>('[1]Detalle Ejecucion Febrero 23'!$E$264)</f>
        <v>106495</v>
      </c>
      <c r="E42" s="59">
        <v>0</v>
      </c>
      <c r="F42" s="58">
        <f>('[1]Detalle Ejecucion Abril 23 '!$F$279)</f>
        <v>318999.96000000002</v>
      </c>
      <c r="G42" s="59">
        <f>('[1]Formato Presentacion Mayo '!$E$219)</f>
        <v>0</v>
      </c>
      <c r="H42" s="59">
        <f>('[1]Detalle de Ejecucion Junio 23'!$E$265)</f>
        <v>0</v>
      </c>
      <c r="I42" s="58">
        <f>('[1]Detalle de Ejecucion Julio 23'!$F$253)</f>
        <v>0</v>
      </c>
      <c r="J42" s="59">
        <f t="shared" si="8"/>
        <v>498949.96</v>
      </c>
      <c r="L42" s="38"/>
    </row>
    <row r="43" spans="1:12" s="36" customFormat="1" ht="18" customHeight="1" x14ac:dyDescent="0.25">
      <c r="A43" s="32" t="s">
        <v>44</v>
      </c>
      <c r="B43" s="58">
        <v>50000</v>
      </c>
      <c r="C43" s="59">
        <v>0</v>
      </c>
      <c r="D43" s="58">
        <v>0</v>
      </c>
      <c r="E43" s="59">
        <v>0</v>
      </c>
      <c r="F43" s="58">
        <f>('[1]Detalle Ejecucion Abril 23 '!$F$284)</f>
        <v>0</v>
      </c>
      <c r="G43" s="59">
        <f>('[1]Formato Presentacion Mayo '!$E$224)</f>
        <v>4445.0600000000004</v>
      </c>
      <c r="H43" s="59">
        <v>424.8</v>
      </c>
      <c r="I43" s="58">
        <f>('[1]Detalle de Ejecucion Julio 23'!$F$257)</f>
        <v>0</v>
      </c>
      <c r="J43" s="59">
        <f t="shared" si="8"/>
        <v>4869.8600000000006</v>
      </c>
      <c r="L43" s="38"/>
    </row>
    <row r="44" spans="1:12" s="36" customFormat="1" ht="16.5" customHeight="1" x14ac:dyDescent="0.25">
      <c r="A44" s="61" t="s">
        <v>45</v>
      </c>
      <c r="B44" s="58">
        <v>15970000</v>
      </c>
      <c r="C44" s="59">
        <v>686450</v>
      </c>
      <c r="D44" s="58">
        <f>('[1]Detalle Ejecucion Febrero 23'!$E$279)</f>
        <v>686490</v>
      </c>
      <c r="E44" s="59">
        <v>614779.19999999995</v>
      </c>
      <c r="F44" s="58">
        <f>('[1]Formato Presentacion Abril '!$E$233)</f>
        <v>642060</v>
      </c>
      <c r="G44" s="59">
        <f>('[1]Formato Presentacion Mayo '!$E$233)</f>
        <v>642060</v>
      </c>
      <c r="H44" s="59">
        <v>630460</v>
      </c>
      <c r="I44" s="58">
        <v>630461</v>
      </c>
      <c r="J44" s="59">
        <f t="shared" si="8"/>
        <v>4532760.2</v>
      </c>
      <c r="L44" s="38"/>
    </row>
    <row r="45" spans="1:12" s="36" customFormat="1" ht="18" customHeight="1" x14ac:dyDescent="0.25">
      <c r="A45" s="61" t="s">
        <v>46</v>
      </c>
      <c r="B45" s="58">
        <v>11154600</v>
      </c>
      <c r="C45" s="59">
        <v>116486.99</v>
      </c>
      <c r="D45" s="58">
        <f>('[1]Detalle Ejecucion Febrero 23'!$E$290)</f>
        <v>385808.02000000008</v>
      </c>
      <c r="E45" s="59">
        <v>3314856.63</v>
      </c>
      <c r="F45" s="58">
        <f>('[1]Detalle Ejecucion Abril 23 '!$F$305)</f>
        <v>125956.17</v>
      </c>
      <c r="G45" s="59">
        <f>('[1]Formato Presentacion Mayo '!$E$243)</f>
        <v>940250.09000000008</v>
      </c>
      <c r="H45" s="65">
        <v>106464.63</v>
      </c>
      <c r="I45" s="58">
        <v>96785.79</v>
      </c>
      <c r="J45" s="59">
        <f t="shared" si="8"/>
        <v>5086608.32</v>
      </c>
      <c r="L45" s="38"/>
    </row>
    <row r="46" spans="1:12" ht="23.25" customHeight="1" x14ac:dyDescent="0.25">
      <c r="A46" s="28" t="s">
        <v>47</v>
      </c>
      <c r="B46" s="29">
        <f>SUM(B47:B47)</f>
        <v>25000000</v>
      </c>
      <c r="C46" s="30">
        <f t="shared" ref="C46:I46" si="9">SUM(C47:C47)</f>
        <v>171100</v>
      </c>
      <c r="D46" s="29">
        <f t="shared" si="9"/>
        <v>0</v>
      </c>
      <c r="E46" s="30">
        <f t="shared" si="9"/>
        <v>0</v>
      </c>
      <c r="F46" s="29">
        <f t="shared" si="9"/>
        <v>182400</v>
      </c>
      <c r="G46" s="30">
        <f t="shared" si="9"/>
        <v>0</v>
      </c>
      <c r="H46" s="30">
        <f t="shared" si="9"/>
        <v>0</v>
      </c>
      <c r="I46" s="30">
        <f t="shared" si="9"/>
        <v>246895.79</v>
      </c>
      <c r="J46" s="30">
        <f>SUM(J47:J47)</f>
        <v>600395.79</v>
      </c>
      <c r="L46" s="38"/>
    </row>
    <row r="47" spans="1:12" s="36" customFormat="1" ht="18" customHeight="1" x14ac:dyDescent="0.25">
      <c r="A47" s="66" t="s">
        <v>48</v>
      </c>
      <c r="B47" s="67">
        <v>25000000</v>
      </c>
      <c r="C47" s="59">
        <v>171100</v>
      </c>
      <c r="D47" s="68">
        <v>0</v>
      </c>
      <c r="E47" s="69">
        <v>0</v>
      </c>
      <c r="F47" s="58">
        <f>('[1]Detalle Ejecucion Abril 23 '!$F$335)</f>
        <v>182400</v>
      </c>
      <c r="G47" s="70">
        <f>('[1]Formato Presentacion Mayo '!$E$256)</f>
        <v>0</v>
      </c>
      <c r="H47" s="71">
        <f>('[1]Detalle de Ejecucion Junio 23'!$E$333)</f>
        <v>0</v>
      </c>
      <c r="I47" s="72">
        <f>('[1]Detalle de Ejecucion Julio 23'!$F$314)</f>
        <v>246895.79</v>
      </c>
      <c r="J47" s="59">
        <f>SUM(C47:I47)</f>
        <v>600395.79</v>
      </c>
      <c r="L47" s="38"/>
    </row>
    <row r="48" spans="1:12" ht="24" customHeight="1" x14ac:dyDescent="0.25">
      <c r="A48" s="28" t="s">
        <v>49</v>
      </c>
      <c r="B48" s="29">
        <f>SUM(B49:B50)</f>
        <v>1500000000</v>
      </c>
      <c r="C48" s="30">
        <f t="shared" ref="C48:G48" si="10">SUM(C49:C50)</f>
        <v>553720</v>
      </c>
      <c r="D48" s="29">
        <f t="shared" si="10"/>
        <v>1627945.67</v>
      </c>
      <c r="E48" s="30">
        <f t="shared" si="10"/>
        <v>1501750433.8499999</v>
      </c>
      <c r="F48" s="29">
        <f t="shared" si="10"/>
        <v>1462176.42</v>
      </c>
      <c r="G48" s="30">
        <f t="shared" si="10"/>
        <v>13051069.27</v>
      </c>
      <c r="H48" s="30">
        <f>SUM(H49:H50)</f>
        <v>3279290.08</v>
      </c>
      <c r="I48" s="30">
        <f>SUM(I49:I50)</f>
        <v>1030000000</v>
      </c>
      <c r="J48" s="30">
        <f>SUM(J49:J50)</f>
        <v>2551724635.29</v>
      </c>
      <c r="L48" s="38"/>
    </row>
    <row r="49" spans="1:12" s="36" customFormat="1" ht="18" customHeight="1" x14ac:dyDescent="0.25">
      <c r="A49" s="61" t="s">
        <v>50</v>
      </c>
      <c r="B49" s="58">
        <v>0</v>
      </c>
      <c r="C49" s="59">
        <v>553720</v>
      </c>
      <c r="D49" s="58">
        <f>('[1]Detalle Ejecucion Febrero 23'!$E$335)</f>
        <v>1627945.67</v>
      </c>
      <c r="E49" s="59">
        <v>1750433.85</v>
      </c>
      <c r="F49" s="58">
        <f>('[1]Detalle Ejecucion Abril 23 '!$F$351)</f>
        <v>1462176.42</v>
      </c>
      <c r="G49" s="59">
        <f>('[1]Formato Presentacion Mayo '!$E$272)</f>
        <v>13051069.27</v>
      </c>
      <c r="H49" s="60">
        <v>3279290.08</v>
      </c>
      <c r="I49" s="58">
        <v>0</v>
      </c>
      <c r="J49" s="59">
        <f>SUM(C49:I49)</f>
        <v>21724635.289999999</v>
      </c>
      <c r="L49" s="38"/>
    </row>
    <row r="50" spans="1:12" s="36" customFormat="1" ht="18" customHeight="1" x14ac:dyDescent="0.25">
      <c r="A50" s="32" t="s">
        <v>51</v>
      </c>
      <c r="B50" s="58">
        <v>1500000000</v>
      </c>
      <c r="C50" s="59">
        <v>0</v>
      </c>
      <c r="D50" s="58">
        <v>0</v>
      </c>
      <c r="E50" s="59">
        <v>1500000000</v>
      </c>
      <c r="F50" s="58">
        <f>('[1]Detalle Ejecucion Abril 23 '!$F$355)</f>
        <v>0</v>
      </c>
      <c r="G50" s="59">
        <f>('[1]Formato Presentacion Mayo '!$E$273)</f>
        <v>0</v>
      </c>
      <c r="H50" s="65">
        <v>0</v>
      </c>
      <c r="I50" s="58">
        <f>('[1]Detalle de Ejecucion Julio 23'!$F$330)</f>
        <v>1030000000</v>
      </c>
      <c r="J50" s="59">
        <f>SUM(C50:I50)</f>
        <v>2530000000</v>
      </c>
      <c r="L50" s="38"/>
    </row>
    <row r="51" spans="1:12" ht="38.25" customHeight="1" x14ac:dyDescent="0.25">
      <c r="A51" s="28" t="s">
        <v>52</v>
      </c>
      <c r="B51" s="29">
        <f t="shared" ref="B51:G51" si="11">SUM(B52:B58)</f>
        <v>115790800</v>
      </c>
      <c r="C51" s="30">
        <f t="shared" si="11"/>
        <v>1362162.5</v>
      </c>
      <c r="D51" s="29">
        <f t="shared" si="11"/>
        <v>414650.02</v>
      </c>
      <c r="E51" s="30">
        <f t="shared" si="11"/>
        <v>2733572.73</v>
      </c>
      <c r="F51" s="29">
        <f t="shared" si="11"/>
        <v>407346.94</v>
      </c>
      <c r="G51" s="30">
        <f t="shared" si="11"/>
        <v>4289243.28</v>
      </c>
      <c r="H51" s="30">
        <f>SUM(H52:H58)</f>
        <v>3377648.61</v>
      </c>
      <c r="I51" s="30">
        <f>SUM(I52:I58)</f>
        <v>168161.29</v>
      </c>
      <c r="J51" s="30">
        <f>SUM(J52:J58)</f>
        <v>12752785.369999999</v>
      </c>
      <c r="L51" s="38"/>
    </row>
    <row r="52" spans="1:12" s="36" customFormat="1" ht="18" customHeight="1" x14ac:dyDescent="0.25">
      <c r="A52" s="61" t="s">
        <v>53</v>
      </c>
      <c r="B52" s="58">
        <v>39000000</v>
      </c>
      <c r="C52" s="59">
        <v>1151532.5</v>
      </c>
      <c r="D52" s="73">
        <v>0</v>
      </c>
      <c r="E52" s="59">
        <v>2733572.73</v>
      </c>
      <c r="F52" s="73">
        <f>('[1]Detalle Ejecucion Abril 23 '!$F$358)</f>
        <v>0</v>
      </c>
      <c r="G52" s="59">
        <f>('[1]Formato Presentacion Mayo '!$E$275)</f>
        <v>3912225.81</v>
      </c>
      <c r="H52" s="60">
        <f>('[1]Detalle de Ejecucion Junio 23'!$E$361)</f>
        <v>0</v>
      </c>
      <c r="I52" s="58">
        <f>('[1]Formato Presentacion Julio (2)'!$E$274)</f>
        <v>168161.29</v>
      </c>
      <c r="J52" s="59">
        <f t="shared" ref="J52:J58" si="12">SUM(C52:I52)</f>
        <v>7965492.3300000001</v>
      </c>
      <c r="L52" s="38"/>
    </row>
    <row r="53" spans="1:12" s="36" customFormat="1" ht="16.5" customHeight="1" x14ac:dyDescent="0.25">
      <c r="A53" s="61" t="s">
        <v>54</v>
      </c>
      <c r="B53" s="58">
        <v>3300000</v>
      </c>
      <c r="C53" s="59">
        <v>0</v>
      </c>
      <c r="D53" s="58">
        <v>0</v>
      </c>
      <c r="E53" s="59">
        <v>0</v>
      </c>
      <c r="F53" s="58">
        <f>('[1]Detalle Ejecucion Abril 23 '!$F$364)</f>
        <v>0</v>
      </c>
      <c r="G53" s="59">
        <f>('[1]Formato Presentacion Mayo '!$E$283)</f>
        <v>0</v>
      </c>
      <c r="H53" s="59">
        <f>('[1]Detalle de Ejecucion Junio 23'!$E$368)</f>
        <v>0</v>
      </c>
      <c r="I53" s="37">
        <f>('[1]Detalle de Ejecucion Julio 23'!$F$342)</f>
        <v>0</v>
      </c>
      <c r="J53" s="59">
        <f t="shared" si="12"/>
        <v>0</v>
      </c>
      <c r="L53" s="38"/>
    </row>
    <row r="54" spans="1:12" s="36" customFormat="1" ht="18" customHeight="1" x14ac:dyDescent="0.25">
      <c r="A54" s="61" t="s">
        <v>55</v>
      </c>
      <c r="B54" s="58">
        <v>41000000</v>
      </c>
      <c r="C54" s="59">
        <v>0</v>
      </c>
      <c r="D54" s="58">
        <v>0</v>
      </c>
      <c r="E54" s="59">
        <v>0</v>
      </c>
      <c r="F54" s="58">
        <f>('[1]Detalle Ejecucion Abril 23 '!$F$372)</f>
        <v>0</v>
      </c>
      <c r="G54" s="59">
        <f>('[1]Formato Presentacion Mayo '!$E$291)</f>
        <v>0</v>
      </c>
      <c r="H54" s="59">
        <f>('[1]Detalle de Ejecucion Junio 23'!$E$372)</f>
        <v>0</v>
      </c>
      <c r="I54" s="58">
        <f>('[1]Detalle de Ejecucion Julio 23'!$F$346)</f>
        <v>0</v>
      </c>
      <c r="J54" s="59">
        <f t="shared" si="12"/>
        <v>0</v>
      </c>
      <c r="L54" s="38"/>
    </row>
    <row r="55" spans="1:12" s="36" customFormat="1" ht="17.25" customHeight="1" x14ac:dyDescent="0.25">
      <c r="A55" s="61" t="s">
        <v>56</v>
      </c>
      <c r="B55" s="58">
        <v>20490800</v>
      </c>
      <c r="C55" s="59">
        <v>210630</v>
      </c>
      <c r="D55" s="58">
        <f>('[1]Detalle Ejecucion Febrero 23'!$E$358)</f>
        <v>414650.02</v>
      </c>
      <c r="E55" s="59">
        <v>0</v>
      </c>
      <c r="F55" s="58">
        <f>('[1]Detalle Ejecucion Abril 23 '!$F$375)</f>
        <v>36585.9</v>
      </c>
      <c r="G55" s="59">
        <f>('[1]Formato Presentacion Mayo '!$E$294)</f>
        <v>3429.47</v>
      </c>
      <c r="H55" s="59"/>
      <c r="J55" s="59">
        <f t="shared" si="12"/>
        <v>665295.39</v>
      </c>
      <c r="L55" s="38"/>
    </row>
    <row r="56" spans="1:12" s="36" customFormat="1" ht="18" customHeight="1" x14ac:dyDescent="0.25">
      <c r="A56" s="61" t="s">
        <v>57</v>
      </c>
      <c r="B56" s="58">
        <v>2000000</v>
      </c>
      <c r="C56" s="59">
        <v>0</v>
      </c>
      <c r="D56" s="58">
        <v>0</v>
      </c>
      <c r="E56" s="59">
        <v>0</v>
      </c>
      <c r="F56" s="58">
        <f>('[1]Detalle Ejecucion Abril 23 '!$F$383)</f>
        <v>0</v>
      </c>
      <c r="G56" s="59">
        <f>('[1]Formato Presentacion Mayo '!$E$303)</f>
        <v>43188</v>
      </c>
      <c r="H56" s="59">
        <f>('[1]Detalle de Ejecucion Junio 23'!$E$372)</f>
        <v>0</v>
      </c>
      <c r="I56" s="58">
        <f>('[1]Detalle de Ejecucion Julio 23'!$F$349)</f>
        <v>0</v>
      </c>
      <c r="J56" s="59">
        <f t="shared" si="12"/>
        <v>43188</v>
      </c>
      <c r="L56" s="38"/>
    </row>
    <row r="57" spans="1:12" s="36" customFormat="1" ht="18" customHeight="1" x14ac:dyDescent="0.25">
      <c r="A57" s="61" t="s">
        <v>58</v>
      </c>
      <c r="B57" s="58">
        <v>10000000</v>
      </c>
      <c r="C57" s="59">
        <v>0</v>
      </c>
      <c r="D57" s="58">
        <v>0</v>
      </c>
      <c r="E57" s="59">
        <v>0</v>
      </c>
      <c r="F57" s="58">
        <f>('[1]Detalle Ejecucion Abril 23 '!$F$386)</f>
        <v>0</v>
      </c>
      <c r="G57" s="59">
        <f>('[1]Formato Presentacion Mayo '!$E$305)</f>
        <v>330400</v>
      </c>
      <c r="H57" s="59">
        <v>1894604.46</v>
      </c>
      <c r="I57" s="74">
        <f>('[1]Detalle de Ejecucion Julio 23'!$F$361)</f>
        <v>0</v>
      </c>
      <c r="J57" s="59">
        <f t="shared" si="12"/>
        <v>2225004.46</v>
      </c>
      <c r="L57" s="38"/>
    </row>
    <row r="58" spans="1:12" s="36" customFormat="1" ht="18" customHeight="1" x14ac:dyDescent="0.25">
      <c r="A58" s="61" t="s">
        <v>59</v>
      </c>
      <c r="B58" s="72">
        <v>0</v>
      </c>
      <c r="C58" s="70"/>
      <c r="D58" s="72"/>
      <c r="E58" s="70"/>
      <c r="F58" s="58">
        <f>('[1]Detalle Ejecucion Abril 23 '!$F$390)</f>
        <v>370761.04</v>
      </c>
      <c r="G58" s="70">
        <f>('[1]Formato Presentacion Mayo '!$E$313)</f>
        <v>0</v>
      </c>
      <c r="H58" s="70">
        <v>1483044.15</v>
      </c>
      <c r="I58" s="75">
        <f>('[1]Detalle de Ejecucion Julio 23'!$F$364)</f>
        <v>0</v>
      </c>
      <c r="J58" s="59">
        <f t="shared" si="12"/>
        <v>1853805.19</v>
      </c>
      <c r="L58" s="38"/>
    </row>
    <row r="59" spans="1:12" ht="15.75" x14ac:dyDescent="0.25">
      <c r="A59" s="28" t="s">
        <v>60</v>
      </c>
      <c r="B59" s="29">
        <f>SUM(B60:B61)</f>
        <v>105000000</v>
      </c>
      <c r="C59" s="30">
        <f t="shared" ref="C59:G59" si="13">SUM(C60:C61)</f>
        <v>1055750.49</v>
      </c>
      <c r="D59" s="29">
        <f t="shared" si="13"/>
        <v>7066840.9900000002</v>
      </c>
      <c r="E59" s="30">
        <f t="shared" si="13"/>
        <v>3969576.73</v>
      </c>
      <c r="F59" s="29">
        <f t="shared" si="13"/>
        <v>7457908.4399999995</v>
      </c>
      <c r="G59" s="30">
        <f t="shared" si="13"/>
        <v>5523348.5</v>
      </c>
      <c r="H59" s="30">
        <f>SUM(H60:H61)</f>
        <v>2484519.6</v>
      </c>
      <c r="I59" s="30">
        <f>SUM(I60:I61)</f>
        <v>2563169.17</v>
      </c>
      <c r="J59" s="30">
        <f>SUM(J60:J61)</f>
        <v>30121113.920000002</v>
      </c>
      <c r="L59" s="38"/>
    </row>
    <row r="60" spans="1:12" s="36" customFormat="1" ht="18" customHeight="1" x14ac:dyDescent="0.25">
      <c r="A60" s="66" t="s">
        <v>61</v>
      </c>
      <c r="B60" s="58">
        <v>105000000</v>
      </c>
      <c r="C60" s="59">
        <v>1055750.49</v>
      </c>
      <c r="D60" s="58">
        <v>4032501.05</v>
      </c>
      <c r="E60" s="59">
        <v>3880638.23</v>
      </c>
      <c r="F60" s="58">
        <f>('[1]Detalle Ejecucion Abril 23 '!$F$394)</f>
        <v>0</v>
      </c>
      <c r="G60" s="59">
        <v>1113863.9099999999</v>
      </c>
      <c r="H60" s="58">
        <v>2274776.9700000002</v>
      </c>
      <c r="I60" s="59">
        <v>292919.65000000002</v>
      </c>
      <c r="J60" s="59">
        <f>SUM(C60:I60)</f>
        <v>12650450.300000001</v>
      </c>
      <c r="L60" s="38"/>
    </row>
    <row r="61" spans="1:12" s="36" customFormat="1" ht="18" customHeight="1" thickBot="1" x14ac:dyDescent="0.3">
      <c r="A61" s="61" t="s">
        <v>62</v>
      </c>
      <c r="B61" s="76">
        <v>0</v>
      </c>
      <c r="C61" s="70"/>
      <c r="D61" s="58">
        <v>3034339.94</v>
      </c>
      <c r="E61" s="59">
        <v>88938.5</v>
      </c>
      <c r="F61" s="58">
        <f>('[1]Detalle Ejecucion Abril 23 '!$F$397)</f>
        <v>7457908.4399999995</v>
      </c>
      <c r="G61" s="59">
        <v>4409484.59</v>
      </c>
      <c r="H61" s="64">
        <v>209742.63</v>
      </c>
      <c r="I61" s="37">
        <v>2270249.52</v>
      </c>
      <c r="J61" s="59">
        <f>SUM(C61:I61)</f>
        <v>17470663.620000001</v>
      </c>
      <c r="L61" s="38"/>
    </row>
    <row r="62" spans="1:12" s="27" customFormat="1" ht="24.95" customHeight="1" thickBot="1" x14ac:dyDescent="0.3">
      <c r="A62" s="77" t="s">
        <v>63</v>
      </c>
      <c r="B62" s="78">
        <f t="shared" ref="B62:I62" si="14">B21+B27+B37+B46+B48+B51+B59</f>
        <v>2977000000</v>
      </c>
      <c r="C62" s="79">
        <f t="shared" si="14"/>
        <v>21394911.369999997</v>
      </c>
      <c r="D62" s="78">
        <f t="shared" si="14"/>
        <v>28759495.039999999</v>
      </c>
      <c r="E62" s="79">
        <f t="shared" si="14"/>
        <v>1539042207.0999999</v>
      </c>
      <c r="F62" s="78">
        <f t="shared" si="14"/>
        <v>28349747.230000004</v>
      </c>
      <c r="G62" s="79">
        <f t="shared" si="14"/>
        <v>162088462.73900002</v>
      </c>
      <c r="H62" s="78">
        <f t="shared" si="14"/>
        <v>37072996.329999998</v>
      </c>
      <c r="I62" s="78">
        <f t="shared" si="14"/>
        <v>1056348436.8899999</v>
      </c>
      <c r="J62" s="79">
        <f>J21+J27+J37+J46+J48+J51+J59</f>
        <v>2873056256.6989999</v>
      </c>
      <c r="L62" s="38"/>
    </row>
    <row r="63" spans="1:12" ht="15.75" x14ac:dyDescent="0.25">
      <c r="A63" s="80"/>
      <c r="J63" s="38"/>
    </row>
    <row r="64" spans="1:12" x14ac:dyDescent="0.25">
      <c r="A64" s="80"/>
      <c r="J64" s="31"/>
    </row>
    <row r="65" spans="1:6" x14ac:dyDescent="0.25">
      <c r="A65" s="80"/>
    </row>
    <row r="66" spans="1:6" ht="15.75" x14ac:dyDescent="0.25">
      <c r="A66" s="81"/>
    </row>
    <row r="67" spans="1:6" ht="18.75" x14ac:dyDescent="0.3">
      <c r="A67" s="82" t="s">
        <v>64</v>
      </c>
      <c r="F67" s="83" t="s">
        <v>65</v>
      </c>
    </row>
    <row r="68" spans="1:6" ht="18.75" x14ac:dyDescent="0.3">
      <c r="A68" s="84" t="s">
        <v>66</v>
      </c>
      <c r="F68" s="85" t="s">
        <v>67</v>
      </c>
    </row>
    <row r="69" spans="1:6" x14ac:dyDescent="0.25">
      <c r="A69" s="86"/>
      <c r="C69" s="87"/>
    </row>
    <row r="70" spans="1:6" ht="18.75" customHeight="1" x14ac:dyDescent="0.25">
      <c r="D70" s="88" t="s">
        <v>68</v>
      </c>
      <c r="E70" s="88"/>
    </row>
    <row r="71" spans="1:6" ht="18.75" x14ac:dyDescent="0.3">
      <c r="D71" s="89" t="s">
        <v>69</v>
      </c>
      <c r="E71" s="89"/>
    </row>
    <row r="72" spans="1:6" x14ac:dyDescent="0.25">
      <c r="A72" s="90"/>
    </row>
    <row r="73" spans="1:6" ht="15.75" x14ac:dyDescent="0.25">
      <c r="A73" s="88"/>
      <c r="B73" s="88"/>
      <c r="C73" s="88"/>
      <c r="D73" s="88"/>
    </row>
    <row r="74" spans="1:6" x14ac:dyDescent="0.25">
      <c r="A74" s="91"/>
      <c r="B74" s="91"/>
      <c r="C74" s="91"/>
      <c r="D74" s="91"/>
    </row>
    <row r="75" spans="1:6" x14ac:dyDescent="0.25">
      <c r="A75" s="92"/>
    </row>
    <row r="76" spans="1:6" x14ac:dyDescent="0.25">
      <c r="A76" s="92"/>
    </row>
    <row r="77" spans="1:6" x14ac:dyDescent="0.25">
      <c r="A77" s="92"/>
    </row>
    <row r="79" spans="1:6" x14ac:dyDescent="0.25">
      <c r="A79" s="80"/>
    </row>
    <row r="80" spans="1:6" x14ac:dyDescent="0.25">
      <c r="A80" s="80"/>
      <c r="B80" s="93"/>
    </row>
    <row r="82" spans="1:3" x14ac:dyDescent="0.25">
      <c r="C82" s="93"/>
    </row>
    <row r="83" spans="1:3" x14ac:dyDescent="0.25">
      <c r="A83" s="94"/>
      <c r="C83" s="90"/>
    </row>
    <row r="84" spans="1:3" x14ac:dyDescent="0.25">
      <c r="A84" s="94"/>
      <c r="B84" s="93"/>
      <c r="C84" s="93"/>
    </row>
    <row r="85" spans="1:3" x14ac:dyDescent="0.25">
      <c r="A85" s="94"/>
      <c r="B85" s="93"/>
      <c r="C85" s="93"/>
    </row>
    <row r="86" spans="1:3" x14ac:dyDescent="0.25">
      <c r="A86" s="95"/>
      <c r="B86" s="90"/>
      <c r="C86" s="90"/>
    </row>
  </sheetData>
  <mergeCells count="7">
    <mergeCell ref="A74:D74"/>
    <mergeCell ref="A6:J6"/>
    <mergeCell ref="A7:J7"/>
    <mergeCell ref="A8:J8"/>
    <mergeCell ref="D70:E70"/>
    <mergeCell ref="D71:E71"/>
    <mergeCell ref="A73:D73"/>
  </mergeCells>
  <printOptions horizontalCentered="1"/>
  <pageMargins left="0" right="0" top="0.35433070866141736" bottom="0.35433070866141736" header="0.31496062992125984" footer="0.31496062992125984"/>
  <pageSetup scale="90" fitToWidth="2" orientation="landscape" r:id="rId1"/>
  <rowBreaks count="1" manualBreakCount="1">
    <brk id="3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Ejecucion Junio</vt:lpstr>
      <vt:lpstr>'Plantilla Ejecucion Junio'!Área_de_impresión</vt:lpstr>
      <vt:lpstr>'Plantilla Ejecucion Junio'!Títulos_a_imprimir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Alberto Marte</dc:creator>
  <cp:lastModifiedBy>Claudio Alberto Marte</cp:lastModifiedBy>
  <dcterms:created xsi:type="dcterms:W3CDTF">2023-08-30T20:49:07Z</dcterms:created>
  <dcterms:modified xsi:type="dcterms:W3CDTF">2023-08-30T20:51:19Z</dcterms:modified>
</cp:coreProperties>
</file>