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8800" windowHeight="12300" firstSheet="1" activeTab="1"/>
  </bookViews>
  <sheets>
    <sheet name="Gráfico1" sheetId="2" state="hidden" r:id="rId1"/>
    <sheet name="Aplicaciones Financieras Dic." sheetId="1" r:id="rId2"/>
  </sheets>
  <externalReferences>
    <externalReference r:id="rId3"/>
    <externalReference r:id="rId4"/>
  </externalReferences>
  <definedNames>
    <definedName name="_xlnm.Print_Area" localSheetId="1">'Aplicaciones Financieras Dic.'!$A$1:$O$75</definedName>
    <definedName name="_xlnm.Print_Titles" localSheetId="1">'Aplicaciones Financieras Dic.'!$1:$12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M62" i="1"/>
  <c r="L62" i="1"/>
  <c r="K62" i="1"/>
  <c r="F62" i="1"/>
  <c r="O62" i="1" s="1"/>
  <c r="N61" i="1"/>
  <c r="N60" i="1" s="1"/>
  <c r="M61" i="1"/>
  <c r="L61" i="1"/>
  <c r="L60" i="1" s="1"/>
  <c r="K61" i="1"/>
  <c r="J61" i="1"/>
  <c r="F61" i="1"/>
  <c r="F60" i="1" s="1"/>
  <c r="K60" i="1"/>
  <c r="J60" i="1"/>
  <c r="I60" i="1"/>
  <c r="H60" i="1"/>
  <c r="G60" i="1"/>
  <c r="E60" i="1"/>
  <c r="D60" i="1"/>
  <c r="C60" i="1"/>
  <c r="B60" i="1"/>
  <c r="N59" i="1"/>
  <c r="N52" i="1" s="1"/>
  <c r="M59" i="1"/>
  <c r="L59" i="1"/>
  <c r="I59" i="1"/>
  <c r="G59" i="1"/>
  <c r="F59" i="1"/>
  <c r="N58" i="1"/>
  <c r="L58" i="1"/>
  <c r="K58" i="1"/>
  <c r="J58" i="1"/>
  <c r="I58" i="1"/>
  <c r="G58" i="1"/>
  <c r="F58" i="1"/>
  <c r="N57" i="1"/>
  <c r="M57" i="1"/>
  <c r="L57" i="1"/>
  <c r="I57" i="1"/>
  <c r="H57" i="1"/>
  <c r="G57" i="1"/>
  <c r="F57" i="1"/>
  <c r="N56" i="1"/>
  <c r="M56" i="1"/>
  <c r="L56" i="1"/>
  <c r="K56" i="1"/>
  <c r="J56" i="1"/>
  <c r="G56" i="1"/>
  <c r="F56" i="1"/>
  <c r="D56" i="1"/>
  <c r="D52" i="1" s="1"/>
  <c r="N55" i="1"/>
  <c r="M55" i="1"/>
  <c r="L55" i="1"/>
  <c r="K55" i="1"/>
  <c r="J55" i="1"/>
  <c r="I55" i="1"/>
  <c r="H55" i="1"/>
  <c r="G55" i="1"/>
  <c r="F55" i="1"/>
  <c r="N54" i="1"/>
  <c r="M54" i="1"/>
  <c r="L54" i="1"/>
  <c r="K54" i="1"/>
  <c r="K52" i="1" s="1"/>
  <c r="J54" i="1"/>
  <c r="I54" i="1"/>
  <c r="H54" i="1"/>
  <c r="G54" i="1"/>
  <c r="F54" i="1"/>
  <c r="N53" i="1"/>
  <c r="M53" i="1"/>
  <c r="M52" i="1" s="1"/>
  <c r="J53" i="1"/>
  <c r="J52" i="1" s="1"/>
  <c r="I53" i="1"/>
  <c r="H53" i="1"/>
  <c r="G53" i="1"/>
  <c r="F53" i="1"/>
  <c r="E52" i="1"/>
  <c r="C52" i="1"/>
  <c r="B52" i="1"/>
  <c r="N51" i="1"/>
  <c r="M51" i="1"/>
  <c r="L51" i="1"/>
  <c r="K51" i="1"/>
  <c r="J51" i="1"/>
  <c r="I51" i="1"/>
  <c r="G51" i="1"/>
  <c r="G49" i="1" s="1"/>
  <c r="F51" i="1"/>
  <c r="N50" i="1"/>
  <c r="N49" i="1" s="1"/>
  <c r="M50" i="1"/>
  <c r="M49" i="1" s="1"/>
  <c r="L50" i="1"/>
  <c r="K50" i="1"/>
  <c r="J50" i="1"/>
  <c r="J49" i="1" s="1"/>
  <c r="G50" i="1"/>
  <c r="F50" i="1"/>
  <c r="D50" i="1"/>
  <c r="D49" i="1" s="1"/>
  <c r="K49" i="1"/>
  <c r="I49" i="1"/>
  <c r="H49" i="1"/>
  <c r="E49" i="1"/>
  <c r="C49" i="1"/>
  <c r="B49" i="1"/>
  <c r="N48" i="1"/>
  <c r="N47" i="1" s="1"/>
  <c r="M48" i="1"/>
  <c r="L48" i="1"/>
  <c r="K48" i="1"/>
  <c r="K47" i="1" s="1"/>
  <c r="J48" i="1"/>
  <c r="J47" i="1" s="1"/>
  <c r="I48" i="1"/>
  <c r="H48" i="1"/>
  <c r="H47" i="1" s="1"/>
  <c r="G48" i="1"/>
  <c r="F48" i="1"/>
  <c r="F47" i="1" s="1"/>
  <c r="M47" i="1"/>
  <c r="L47" i="1"/>
  <c r="I47" i="1"/>
  <c r="E47" i="1"/>
  <c r="D47" i="1"/>
  <c r="C47" i="1"/>
  <c r="B47" i="1"/>
  <c r="N46" i="1"/>
  <c r="M46" i="1"/>
  <c r="O46" i="1" s="1"/>
  <c r="N45" i="1"/>
  <c r="M45" i="1"/>
  <c r="L45" i="1"/>
  <c r="K45" i="1"/>
  <c r="J45" i="1"/>
  <c r="I45" i="1"/>
  <c r="G45" i="1"/>
  <c r="F45" i="1"/>
  <c r="D45" i="1"/>
  <c r="N44" i="1"/>
  <c r="M44" i="1"/>
  <c r="L44" i="1"/>
  <c r="J44" i="1"/>
  <c r="I44" i="1"/>
  <c r="G44" i="1"/>
  <c r="F44" i="1"/>
  <c r="N43" i="1"/>
  <c r="M43" i="1"/>
  <c r="L43" i="1"/>
  <c r="K43" i="1"/>
  <c r="J43" i="1"/>
  <c r="I43" i="1"/>
  <c r="H43" i="1"/>
  <c r="G43" i="1"/>
  <c r="F43" i="1"/>
  <c r="D43" i="1"/>
  <c r="N42" i="1"/>
  <c r="M42" i="1"/>
  <c r="L42" i="1"/>
  <c r="K42" i="1"/>
  <c r="J42" i="1"/>
  <c r="I42" i="1"/>
  <c r="H42" i="1"/>
  <c r="G42" i="1"/>
  <c r="F42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I38" i="1" s="1"/>
  <c r="H40" i="1"/>
  <c r="G40" i="1"/>
  <c r="F40" i="1"/>
  <c r="E40" i="1"/>
  <c r="D40" i="1"/>
  <c r="N39" i="1"/>
  <c r="M39" i="1"/>
  <c r="L39" i="1"/>
  <c r="K39" i="1"/>
  <c r="J39" i="1"/>
  <c r="H39" i="1"/>
  <c r="F39" i="1"/>
  <c r="D39" i="1"/>
  <c r="C38" i="1"/>
  <c r="B38" i="1"/>
  <c r="N37" i="1"/>
  <c r="M37" i="1"/>
  <c r="L37" i="1"/>
  <c r="K37" i="1"/>
  <c r="J37" i="1"/>
  <c r="I37" i="1"/>
  <c r="H37" i="1"/>
  <c r="G37" i="1"/>
  <c r="F37" i="1"/>
  <c r="D37" i="1"/>
  <c r="N36" i="1"/>
  <c r="M36" i="1"/>
  <c r="L36" i="1"/>
  <c r="K36" i="1"/>
  <c r="J36" i="1"/>
  <c r="H36" i="1"/>
  <c r="G36" i="1"/>
  <c r="F36" i="1"/>
  <c r="D36" i="1"/>
  <c r="N35" i="1"/>
  <c r="M35" i="1"/>
  <c r="L35" i="1"/>
  <c r="K35" i="1"/>
  <c r="J35" i="1"/>
  <c r="I35" i="1"/>
  <c r="H35" i="1"/>
  <c r="G35" i="1"/>
  <c r="F35" i="1"/>
  <c r="D35" i="1"/>
  <c r="N34" i="1"/>
  <c r="M34" i="1"/>
  <c r="L34" i="1"/>
  <c r="K34" i="1"/>
  <c r="J34" i="1"/>
  <c r="I34" i="1"/>
  <c r="H34" i="1"/>
  <c r="G34" i="1"/>
  <c r="F34" i="1"/>
  <c r="D34" i="1"/>
  <c r="N33" i="1"/>
  <c r="M33" i="1"/>
  <c r="L33" i="1"/>
  <c r="K33" i="1"/>
  <c r="J33" i="1"/>
  <c r="I33" i="1"/>
  <c r="H33" i="1"/>
  <c r="G33" i="1"/>
  <c r="F33" i="1"/>
  <c r="E33" i="1"/>
  <c r="D33" i="1"/>
  <c r="N32" i="1"/>
  <c r="M32" i="1"/>
  <c r="L32" i="1"/>
  <c r="K32" i="1"/>
  <c r="J32" i="1"/>
  <c r="I32" i="1"/>
  <c r="H32" i="1"/>
  <c r="G32" i="1"/>
  <c r="F32" i="1"/>
  <c r="D32" i="1"/>
  <c r="N31" i="1"/>
  <c r="M31" i="1"/>
  <c r="L31" i="1"/>
  <c r="K31" i="1"/>
  <c r="J31" i="1"/>
  <c r="I31" i="1"/>
  <c r="H31" i="1"/>
  <c r="G31" i="1"/>
  <c r="F31" i="1"/>
  <c r="D31" i="1"/>
  <c r="N30" i="1"/>
  <c r="M30" i="1"/>
  <c r="L30" i="1"/>
  <c r="K30" i="1"/>
  <c r="J30" i="1"/>
  <c r="I30" i="1"/>
  <c r="H30" i="1"/>
  <c r="G30" i="1"/>
  <c r="F30" i="1"/>
  <c r="D30" i="1"/>
  <c r="N29" i="1"/>
  <c r="M29" i="1"/>
  <c r="L29" i="1"/>
  <c r="K29" i="1"/>
  <c r="J29" i="1"/>
  <c r="I29" i="1"/>
  <c r="H29" i="1"/>
  <c r="G29" i="1"/>
  <c r="F29" i="1"/>
  <c r="D29" i="1"/>
  <c r="D28" i="1" s="1"/>
  <c r="E28" i="1"/>
  <c r="C28" i="1"/>
  <c r="B28" i="1"/>
  <c r="N27" i="1"/>
  <c r="M27" i="1"/>
  <c r="L27" i="1"/>
  <c r="K27" i="1"/>
  <c r="J27" i="1"/>
  <c r="I27" i="1"/>
  <c r="H27" i="1"/>
  <c r="G27" i="1"/>
  <c r="F27" i="1"/>
  <c r="D27" i="1"/>
  <c r="N26" i="1"/>
  <c r="L26" i="1"/>
  <c r="K26" i="1"/>
  <c r="J26" i="1"/>
  <c r="I26" i="1"/>
  <c r="H26" i="1"/>
  <c r="G26" i="1"/>
  <c r="F26" i="1"/>
  <c r="D26" i="1"/>
  <c r="N25" i="1"/>
  <c r="M25" i="1"/>
  <c r="L25" i="1"/>
  <c r="K25" i="1"/>
  <c r="J25" i="1"/>
  <c r="I25" i="1"/>
  <c r="H25" i="1"/>
  <c r="G25" i="1"/>
  <c r="F25" i="1"/>
  <c r="D25" i="1"/>
  <c r="N24" i="1"/>
  <c r="M24" i="1"/>
  <c r="L24" i="1"/>
  <c r="K24" i="1"/>
  <c r="J24" i="1"/>
  <c r="I24" i="1"/>
  <c r="H24" i="1"/>
  <c r="G24" i="1"/>
  <c r="F24" i="1"/>
  <c r="D24" i="1"/>
  <c r="N23" i="1"/>
  <c r="M23" i="1"/>
  <c r="L23" i="1"/>
  <c r="K23" i="1"/>
  <c r="J23" i="1"/>
  <c r="I23" i="1"/>
  <c r="H23" i="1"/>
  <c r="G23" i="1"/>
  <c r="F23" i="1"/>
  <c r="D23" i="1"/>
  <c r="E22" i="1"/>
  <c r="C22" i="1"/>
  <c r="B22" i="1"/>
  <c r="N19" i="1"/>
  <c r="N18" i="1"/>
  <c r="K18" i="1"/>
  <c r="K17" i="1" s="1"/>
  <c r="M17" i="1"/>
  <c r="L17" i="1"/>
  <c r="J17" i="1"/>
  <c r="I17" i="1"/>
  <c r="H17" i="1"/>
  <c r="G17" i="1"/>
  <c r="F17" i="1"/>
  <c r="E17" i="1"/>
  <c r="D17" i="1"/>
  <c r="C17" i="1"/>
  <c r="B17" i="1"/>
  <c r="N16" i="1"/>
  <c r="O16" i="1" s="1"/>
  <c r="O15" i="1"/>
  <c r="O14" i="1" s="1"/>
  <c r="M14" i="1"/>
  <c r="M19" i="1" s="1"/>
  <c r="L14" i="1"/>
  <c r="L19" i="1" s="1"/>
  <c r="K14" i="1"/>
  <c r="K19" i="1" s="1"/>
  <c r="J14" i="1"/>
  <c r="I14" i="1"/>
  <c r="H14" i="1"/>
  <c r="G14" i="1"/>
  <c r="F14" i="1"/>
  <c r="F19" i="1" s="1"/>
  <c r="E14" i="1"/>
  <c r="D14" i="1"/>
  <c r="D19" i="1" s="1"/>
  <c r="C14" i="1"/>
  <c r="C19" i="1" s="1"/>
  <c r="B14" i="1"/>
  <c r="O61" i="1" l="1"/>
  <c r="O60" i="1" s="1"/>
  <c r="B19" i="1"/>
  <c r="J19" i="1"/>
  <c r="N38" i="1"/>
  <c r="H38" i="1"/>
  <c r="O44" i="1"/>
  <c r="O58" i="1"/>
  <c r="K22" i="1"/>
  <c r="J28" i="1"/>
  <c r="O35" i="1"/>
  <c r="O54" i="1"/>
  <c r="O59" i="1"/>
  <c r="K28" i="1"/>
  <c r="O53" i="1"/>
  <c r="O55" i="1"/>
  <c r="E19" i="1"/>
  <c r="L28" i="1"/>
  <c r="O24" i="1"/>
  <c r="G19" i="1"/>
  <c r="H28" i="1"/>
  <c r="O45" i="1"/>
  <c r="O51" i="1"/>
  <c r="G52" i="1"/>
  <c r="M60" i="1"/>
  <c r="B63" i="1"/>
  <c r="C63" i="1"/>
  <c r="C21" i="1" s="1"/>
  <c r="F38" i="1"/>
  <c r="H19" i="1"/>
  <c r="G22" i="1"/>
  <c r="O26" i="1"/>
  <c r="I28" i="1"/>
  <c r="O33" i="1"/>
  <c r="J38" i="1"/>
  <c r="H52" i="1"/>
  <c r="I22" i="1"/>
  <c r="D38" i="1"/>
  <c r="O57" i="1"/>
  <c r="L22" i="1"/>
  <c r="O43" i="1"/>
  <c r="I19" i="1"/>
  <c r="H22" i="1"/>
  <c r="H63" i="1" s="1"/>
  <c r="H21" i="1" s="1"/>
  <c r="O29" i="1"/>
  <c r="N28" i="1"/>
  <c r="O37" i="1"/>
  <c r="O41" i="1"/>
  <c r="K38" i="1"/>
  <c r="K63" i="1" s="1"/>
  <c r="K21" i="1" s="1"/>
  <c r="F49" i="1"/>
  <c r="I52" i="1"/>
  <c r="O32" i="1"/>
  <c r="O48" i="1"/>
  <c r="O47" i="1" s="1"/>
  <c r="J22" i="1"/>
  <c r="O23" i="1"/>
  <c r="M22" i="1"/>
  <c r="G28" i="1"/>
  <c r="O30" i="1"/>
  <c r="O28" i="1" s="1"/>
  <c r="E38" i="1"/>
  <c r="E63" i="1" s="1"/>
  <c r="E21" i="1" s="1"/>
  <c r="F52" i="1"/>
  <c r="M28" i="1"/>
  <c r="O36" i="1"/>
  <c r="F22" i="1"/>
  <c r="N22" i="1"/>
  <c r="N63" i="1" s="1"/>
  <c r="N21" i="1" s="1"/>
  <c r="O27" i="1"/>
  <c r="L38" i="1"/>
  <c r="L52" i="1"/>
  <c r="O40" i="1"/>
  <c r="O31" i="1"/>
  <c r="O34" i="1"/>
  <c r="M38" i="1"/>
  <c r="G38" i="1"/>
  <c r="O42" i="1"/>
  <c r="L49" i="1"/>
  <c r="D22" i="1"/>
  <c r="D63" i="1" s="1"/>
  <c r="D21" i="1" s="1"/>
  <c r="O18" i="1"/>
  <c r="O17" i="1" s="1"/>
  <c r="O19" i="1" s="1"/>
  <c r="F28" i="1"/>
  <c r="O50" i="1"/>
  <c r="O25" i="1"/>
  <c r="O22" i="1" s="1"/>
  <c r="O56" i="1"/>
  <c r="O39" i="1"/>
  <c r="G47" i="1"/>
  <c r="O49" i="1" l="1"/>
  <c r="B21" i="1"/>
  <c r="M63" i="1"/>
  <c r="M21" i="1" s="1"/>
  <c r="O38" i="1"/>
  <c r="J63" i="1"/>
  <c r="J21" i="1" s="1"/>
  <c r="O52" i="1"/>
  <c r="L63" i="1"/>
  <c r="L21" i="1" s="1"/>
  <c r="F63" i="1"/>
  <c r="F21" i="1" s="1"/>
  <c r="I63" i="1"/>
  <c r="I21" i="1" s="1"/>
  <c r="G63" i="1"/>
  <c r="G21" i="1" s="1"/>
  <c r="O63" i="1" l="1"/>
  <c r="O21" i="1"/>
</calcChain>
</file>

<file path=xl/sharedStrings.xml><?xml version="1.0" encoding="utf-8"?>
<sst xmlns="http://schemas.openxmlformats.org/spreadsheetml/2006/main" count="75" uniqueCount="75">
  <si>
    <t xml:space="preserve">                                                                                                  </t>
  </si>
  <si>
    <t xml:space="preserve"> FONDO PATRIMONIAL DE LAS EMPRESAS REFORMADAS</t>
  </si>
  <si>
    <t xml:space="preserve">         Año 2023</t>
  </si>
  <si>
    <t xml:space="preserve"> Ejecución de Ingresos y Gastos y Aplicaciones Financieras </t>
  </si>
  <si>
    <t xml:space="preserve">Detalle </t>
  </si>
  <si>
    <t>Presupuesto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</si>
  <si>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</si>
  <si>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</si>
  <si>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</si>
  <si>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</si>
  <si>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</si>
  <si>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</si>
  <si>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</si>
  <si>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</si>
  <si>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</si>
  <si>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</si>
  <si>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</si>
  <si>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</si>
  <si>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</si>
  <si>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</si>
  <si>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</si>
  <si>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</si>
  <si>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</si>
  <si>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</si>
  <si>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</si>
  <si>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</si>
  <si>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</si>
  <si>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</si>
  <si>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</si>
  <si>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</si>
  <si>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</si>
  <si>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</si>
  <si>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</si>
  <si>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</si>
  <si>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</si>
  <si>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</si>
  <si>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</si>
  <si>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</si>
  <si>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</si>
  <si>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</si>
  <si>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</si>
  <si>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</si>
  <si>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</si>
  <si>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</si>
  <si>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</si>
  <si>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</si>
  <si>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</si>
  <si>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</si>
  <si>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</si>
  <si>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</si>
  <si>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Combustibles,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</si>
  <si>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</si>
  <si>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</si>
  <si>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</si>
  <si>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</si>
  <si>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</si>
  <si>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</si>
  <si>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</si>
  <si>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</si>
  <si>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</si>
  <si>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</si>
  <si>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</si>
  <si>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</si>
  <si>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</si>
  <si>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</si>
  <si>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</si>
  <si>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</si>
  <si>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</si>
  <si>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>Total Gastos</t>
  </si>
  <si>
    <t xml:space="preserve">                                                       Claudio Marte</t>
  </si>
  <si>
    <t xml:space="preserve">                                                                                                                                                                                 Marleny Medrano</t>
  </si>
  <si>
    <t xml:space="preserve">                                     Encargado División Presupuesto</t>
  </si>
  <si>
    <t xml:space="preserve">                                                                         Directora Administrativa y Financiera</t>
  </si>
  <si>
    <t xml:space="preserve">                 José E. Florentino</t>
  </si>
  <si>
    <t xml:space="preserve">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</si>
</sst>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Museo Sans 100"/>
      <family val="3"/>
    </font>
    <font>
      <sz val="11"/>
      <color theme="1"/>
      <name val="Museo Sans 100"/>
      <family val="3"/>
    </font>
    <font>
      <b/>
      <sz val="22"/>
      <name val="Museo Sans 100"/>
      <family val="3"/>
    </font>
    <font>
      <b/>
      <sz val="22"/>
      <color theme="1"/>
      <name val="Museo Sans 100"/>
      <family val="3"/>
    </font>
    <font>
      <b/>
      <sz val="18"/>
      <color theme="1"/>
      <name val="Museo Sans 100"/>
      <family val="3"/>
    </font>
    <font>
      <b/>
      <sz val="18"/>
      <color theme="1"/>
      <name val="Museo Sans 500"/>
      <family val="3"/>
    </font>
    <font>
      <sz val="12"/>
      <color theme="1"/>
      <name val="Museo Sans 100"/>
      <family val="3"/>
    </font>
    <font>
      <sz val="10"/>
      <name val="Arial"/>
      <family val="2"/>
    </font>
    <font>
      <sz val="10"/>
      <name val="Museo Sans 100"/>
      <family val="3"/>
    </font>
    <font>
      <sz val="10"/>
      <color theme="1"/>
      <name val="Museo Sans 100"/>
      <family val="3"/>
    </font>
    <font>
      <u val="singleAccounting"/>
      <sz val="18"/>
      <color theme="1"/>
      <name val="Museo Sans 100"/>
      <family val="3"/>
    </font>
    <font>
      <b/>
      <sz val="11"/>
      <color theme="1"/>
      <name val="Museo Sans 100"/>
      <family val="3"/>
    </font>
    <font>
      <b/>
      <sz val="10"/>
      <name val="Museo Sans 100"/>
      <family val="3"/>
    </font>
    <font>
      <b/>
      <sz val="12"/>
      <color theme="1"/>
      <name val="Museo Sans 100"/>
      <family val="3"/>
    </font>
    <font>
      <b/>
      <sz val="16"/>
      <color theme="1"/>
      <name val="Museo Sans 100"/>
      <family val="3"/>
    </font>
    <font>
      <sz val="10"/>
      <color rgb="FFFF0000"/>
      <name val="Museo Sans 100"/>
      <family val="3"/>
    </font>
    <font>
      <b/>
      <sz val="20"/>
      <color theme="1"/>
      <name val="Museo Sans 100"/>
      <family val="3"/>
    </font>
    <font>
      <sz val="14"/>
      <color theme="1"/>
      <name val="Museo Sans 100"/>
      <family val="3"/>
    </font>
    <font>
      <sz val="22"/>
      <color theme="1"/>
      <name val="Museo Sans 100"/>
      <family val="3"/>
    </font>
    <font>
      <sz val="26"/>
      <color theme="1"/>
      <name val="Museo Sans 100"/>
      <family val="3"/>
    </font>
    <font>
      <b/>
      <sz val="26"/>
      <color theme="1"/>
      <name val="Museo Sans 100"/>
      <family val="3"/>
    </font>
    <font>
      <b/>
      <sz val="10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3" applyFont="1"/>
    <xf numFmtId="0" fontId="3" fillId="0" borderId="0" xfId="3" applyFont="1"/>
    <xf numFmtId="0" fontId="5" fillId="0" borderId="0" xfId="3" applyFont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164" fontId="2" fillId="0" borderId="5" xfId="4" applyFont="1" applyBorder="1" applyAlignment="1">
      <alignment horizontal="center"/>
    </xf>
    <xf numFmtId="164" fontId="6" fillId="0" borderId="5" xfId="4" applyFont="1" applyBorder="1" applyAlignment="1">
      <alignment wrapText="1"/>
    </xf>
    <xf numFmtId="164" fontId="2" fillId="0" borderId="6" xfId="4" applyFont="1" applyBorder="1" applyAlignment="1">
      <alignment horizontal="center"/>
    </xf>
    <xf numFmtId="0" fontId="8" fillId="0" borderId="0" xfId="3" applyFont="1"/>
    <xf numFmtId="0" fontId="2" fillId="0" borderId="7" xfId="3" applyFont="1" applyBorder="1" applyAlignment="1">
      <alignment horizontal="left" wrapText="1"/>
    </xf>
    <xf numFmtId="164" fontId="2" fillId="0" borderId="8" xfId="1" applyFont="1" applyBorder="1" applyAlignment="1">
      <alignment wrapText="1"/>
    </xf>
    <xf numFmtId="164" fontId="2" fillId="0" borderId="9" xfId="1" applyFont="1" applyBorder="1" applyAlignment="1">
      <alignment wrapText="1"/>
    </xf>
    <xf numFmtId="164" fontId="3" fillId="0" borderId="0" xfId="3" applyNumberFormat="1" applyFont="1"/>
    <xf numFmtId="164" fontId="10" fillId="0" borderId="0" xfId="3" applyNumberFormat="1" applyFont="1"/>
    <xf numFmtId="0" fontId="2" fillId="0" borderId="7" xfId="3" applyFont="1" applyBorder="1" applyAlignment="1">
      <alignment horizontal="left"/>
    </xf>
    <xf numFmtId="164" fontId="2" fillId="0" borderId="8" xfId="1" applyFont="1" applyBorder="1" applyAlignment="1">
      <alignment horizontal="center"/>
    </xf>
    <xf numFmtId="164" fontId="11" fillId="0" borderId="0" xfId="3" applyNumberFormat="1" applyFont="1"/>
    <xf numFmtId="0" fontId="11" fillId="0" borderId="0" xfId="3" applyFont="1"/>
    <xf numFmtId="164" fontId="12" fillId="0" borderId="8" xfId="1" applyFont="1" applyBorder="1" applyAlignment="1">
      <alignment horizontal="center"/>
    </xf>
    <xf numFmtId="164" fontId="12" fillId="0" borderId="8" xfId="1" applyFont="1" applyBorder="1" applyAlignment="1">
      <alignment wrapText="1"/>
    </xf>
    <xf numFmtId="164" fontId="12" fillId="0" borderId="9" xfId="1" applyFont="1" applyBorder="1" applyAlignment="1">
      <alignment wrapText="1"/>
    </xf>
    <xf numFmtId="0" fontId="6" fillId="0" borderId="7" xfId="3" applyFont="1" applyBorder="1" applyAlignment="1">
      <alignment horizontal="center"/>
    </xf>
    <xf numFmtId="164" fontId="6" fillId="0" borderId="8" xfId="1" applyFont="1" applyBorder="1" applyAlignment="1">
      <alignment horizontal="center"/>
    </xf>
    <xf numFmtId="164" fontId="6" fillId="0" borderId="9" xfId="1" applyFont="1" applyBorder="1" applyAlignment="1">
      <alignment horizontal="center"/>
    </xf>
    <xf numFmtId="164" fontId="13" fillId="0" borderId="0" xfId="3" applyNumberFormat="1" applyFont="1"/>
    <xf numFmtId="164" fontId="14" fillId="0" borderId="0" xfId="3" applyNumberFormat="1" applyFont="1"/>
    <xf numFmtId="0" fontId="15" fillId="0" borderId="0" xfId="3" applyFont="1"/>
    <xf numFmtId="164" fontId="15" fillId="0" borderId="0" xfId="3" applyNumberFormat="1" applyFont="1"/>
    <xf numFmtId="164" fontId="6" fillId="0" borderId="8" xfId="1" applyFont="1" applyBorder="1"/>
    <xf numFmtId="164" fontId="6" fillId="0" borderId="8" xfId="1" applyFont="1" applyBorder="1" applyAlignment="1">
      <alignment wrapText="1"/>
    </xf>
    <xf numFmtId="164" fontId="8" fillId="0" borderId="0" xfId="3" applyNumberFormat="1" applyFont="1"/>
    <xf numFmtId="0" fontId="7" fillId="0" borderId="7" xfId="3" applyFont="1" applyBorder="1" applyAlignment="1">
      <alignment horizontal="center" vertical="center" wrapText="1"/>
    </xf>
    <xf numFmtId="164" fontId="6" fillId="0" borderId="9" xfId="1" applyFont="1" applyBorder="1" applyAlignment="1">
      <alignment wrapText="1"/>
    </xf>
    <xf numFmtId="0" fontId="16" fillId="4" borderId="7" xfId="3" applyFont="1" applyFill="1" applyBorder="1" applyAlignment="1">
      <alignment horizontal="left" wrapText="1"/>
    </xf>
    <xf numFmtId="164" fontId="6" fillId="4" borderId="8" xfId="1" applyFont="1" applyFill="1" applyBorder="1" applyAlignment="1">
      <alignment wrapText="1"/>
    </xf>
    <xf numFmtId="164" fontId="6" fillId="4" borderId="9" xfId="1" applyFont="1" applyFill="1" applyBorder="1" applyAlignment="1">
      <alignment wrapText="1"/>
    </xf>
    <xf numFmtId="9" fontId="3" fillId="0" borderId="0" xfId="2" applyFont="1"/>
    <xf numFmtId="9" fontId="14" fillId="0" borderId="0" xfId="2" applyFont="1"/>
    <xf numFmtId="9" fontId="13" fillId="0" borderId="0" xfId="2" applyFont="1"/>
    <xf numFmtId="0" fontId="13" fillId="0" borderId="0" xfId="3" applyFont="1"/>
    <xf numFmtId="164" fontId="17" fillId="0" borderId="0" xfId="3" applyNumberFormat="1" applyFont="1"/>
    <xf numFmtId="164" fontId="2" fillId="0" borderId="7" xfId="4" applyFont="1" applyBorder="1" applyAlignment="1">
      <alignment wrapText="1"/>
    </xf>
    <xf numFmtId="164" fontId="2" fillId="0" borderId="8" xfId="1" applyFont="1" applyBorder="1" applyAlignment="1"/>
    <xf numFmtId="0" fontId="18" fillId="3" borderId="10" xfId="3" applyFont="1" applyFill="1" applyBorder="1" applyAlignment="1">
      <alignment horizontal="left"/>
    </xf>
    <xf numFmtId="164" fontId="18" fillId="3" borderId="11" xfId="1" applyFont="1" applyFill="1" applyBorder="1" applyAlignment="1">
      <alignment horizontal="center" wrapText="1"/>
    </xf>
    <xf numFmtId="164" fontId="18" fillId="3" borderId="12" xfId="1" applyFont="1" applyFill="1" applyBorder="1" applyAlignment="1">
      <alignment horizontal="center" wrapText="1"/>
    </xf>
    <xf numFmtId="0" fontId="2" fillId="0" borderId="0" xfId="3" applyFont="1" applyAlignment="1">
      <alignment horizontal="left"/>
    </xf>
    <xf numFmtId="164" fontId="2" fillId="0" borderId="0" xfId="3" applyNumberFormat="1" applyFont="1"/>
    <xf numFmtId="0" fontId="19" fillId="0" borderId="0" xfId="3" applyFont="1"/>
    <xf numFmtId="0" fontId="20" fillId="0" borderId="0" xfId="3" applyFont="1" applyAlignment="1">
      <alignment horizontal="left"/>
    </xf>
    <xf numFmtId="0" fontId="20" fillId="0" borderId="0" xfId="3" applyFont="1"/>
    <xf numFmtId="164" fontId="19" fillId="0" borderId="0" xfId="3" applyNumberFormat="1" applyFont="1"/>
    <xf numFmtId="0" fontId="21" fillId="0" borderId="0" xfId="3" applyFont="1" applyAlignment="1">
      <alignment horizontal="left"/>
    </xf>
    <xf numFmtId="0" fontId="21" fillId="0" borderId="0" xfId="3" applyFont="1"/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left"/>
    </xf>
    <xf numFmtId="0" fontId="22" fillId="0" borderId="0" xfId="3" applyFont="1" applyAlignment="1">
      <alignment vertic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164" fontId="6" fillId="0" borderId="0" xfId="3" applyNumberFormat="1" applyFont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165" fontId="11" fillId="0" borderId="0" xfId="3" applyNumberFormat="1" applyFont="1" applyAlignment="1">
      <alignment vertical="center" wrapText="1"/>
    </xf>
    <xf numFmtId="165" fontId="3" fillId="0" borderId="0" xfId="3" applyNumberFormat="1" applyFont="1"/>
    <xf numFmtId="0" fontId="23" fillId="0" borderId="0" xfId="3" applyFont="1" applyAlignment="1">
      <alignment horizontal="center"/>
    </xf>
    <xf numFmtId="0" fontId="4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0" fontId="8" fillId="0" borderId="0" xfId="3" applyFont="1" applyAlignment="1">
      <alignment horizontal="center"/>
    </xf>
  </cellXfs>
  <cellStyles count="5">
    <cellStyle name="Millares" xfId="1" builtinId="3"/>
    <cellStyle name="Millares 5" xfId="4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Dic.'!$B$21:$B$63</c:f>
              <c:numCache>
                <c:formatCode>_(* #,##0.00_);_(* \(#,##0.00\);_(* "-"??_);_(@_)</c:formatCode>
                <c:ptCount val="43"/>
                <c:pt idx="0">
                  <c:v>5588442955</c:v>
                </c:pt>
                <c:pt idx="1">
                  <c:v>366391667</c:v>
                </c:pt>
                <c:pt idx="2">
                  <c:v>235283334</c:v>
                </c:pt>
                <c:pt idx="3">
                  <c:v>46100000</c:v>
                </c:pt>
                <c:pt idx="4">
                  <c:v>4300000</c:v>
                </c:pt>
                <c:pt idx="5">
                  <c:v>60708333</c:v>
                </c:pt>
                <c:pt idx="6">
                  <c:v>20000000</c:v>
                </c:pt>
                <c:pt idx="7">
                  <c:v>559159000</c:v>
                </c:pt>
                <c:pt idx="8">
                  <c:v>15344000</c:v>
                </c:pt>
                <c:pt idx="9">
                  <c:v>60150000</c:v>
                </c:pt>
                <c:pt idx="10">
                  <c:v>16100000</c:v>
                </c:pt>
                <c:pt idx="11">
                  <c:v>500000</c:v>
                </c:pt>
                <c:pt idx="12">
                  <c:v>8000000</c:v>
                </c:pt>
                <c:pt idx="13">
                  <c:v>14000000</c:v>
                </c:pt>
                <c:pt idx="14">
                  <c:v>69600000</c:v>
                </c:pt>
                <c:pt idx="15">
                  <c:v>370000000</c:v>
                </c:pt>
                <c:pt idx="16">
                  <c:v>5465000</c:v>
                </c:pt>
                <c:pt idx="17">
                  <c:v>35142288</c:v>
                </c:pt>
                <c:pt idx="18">
                  <c:v>2050000</c:v>
                </c:pt>
                <c:pt idx="19">
                  <c:v>4600000</c:v>
                </c:pt>
                <c:pt idx="20">
                  <c:v>900000</c:v>
                </c:pt>
                <c:pt idx="21">
                  <c:v>200000</c:v>
                </c:pt>
                <c:pt idx="22">
                  <c:v>1000000</c:v>
                </c:pt>
                <c:pt idx="23">
                  <c:v>100000</c:v>
                </c:pt>
                <c:pt idx="24">
                  <c:v>15350000</c:v>
                </c:pt>
                <c:pt idx="25">
                  <c:v>10942288</c:v>
                </c:pt>
                <c:pt idx="26">
                  <c:v>23000000</c:v>
                </c:pt>
                <c:pt idx="27">
                  <c:v>23000000</c:v>
                </c:pt>
                <c:pt idx="28">
                  <c:v>4395000000</c:v>
                </c:pt>
                <c:pt idx="29">
                  <c:v>70000000</c:v>
                </c:pt>
                <c:pt idx="30">
                  <c:v>4325000000</c:v>
                </c:pt>
                <c:pt idx="31">
                  <c:v>104750000</c:v>
                </c:pt>
                <c:pt idx="32">
                  <c:v>30300000</c:v>
                </c:pt>
                <c:pt idx="33">
                  <c:v>900000</c:v>
                </c:pt>
                <c:pt idx="34">
                  <c:v>46000000</c:v>
                </c:pt>
                <c:pt idx="35">
                  <c:v>12050000</c:v>
                </c:pt>
                <c:pt idx="36">
                  <c:v>2000000</c:v>
                </c:pt>
                <c:pt idx="37">
                  <c:v>12000000</c:v>
                </c:pt>
                <c:pt idx="38">
                  <c:v>1500000</c:v>
                </c:pt>
                <c:pt idx="39">
                  <c:v>105000000</c:v>
                </c:pt>
                <c:pt idx="40">
                  <c:v>105000000</c:v>
                </c:pt>
                <c:pt idx="41">
                  <c:v>0</c:v>
                </c:pt>
                <c:pt idx="42">
                  <c:v>5588442955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6-43BD-B13F-F58B0A057DF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Dic.'!$C$21:$C$63</c:f>
              <c:numCache>
                <c:formatCode>_(* #,##0.00_);_(* \(#,##0.00\);_(* "-"??_);_(@_)</c:formatCode>
                <c:ptCount val="43"/>
                <c:pt idx="0">
                  <c:v>21394911.369999997</c:v>
                </c:pt>
                <c:pt idx="1">
                  <c:v>11297157.119999999</c:v>
                </c:pt>
                <c:pt idx="2">
                  <c:v>8169551.0099999998</c:v>
                </c:pt>
                <c:pt idx="3">
                  <c:v>2063077.71</c:v>
                </c:pt>
                <c:pt idx="4">
                  <c:v>0</c:v>
                </c:pt>
                <c:pt idx="5">
                  <c:v>10000</c:v>
                </c:pt>
                <c:pt idx="6">
                  <c:v>1054528.3999999999</c:v>
                </c:pt>
                <c:pt idx="7">
                  <c:v>5989504.7799999993</c:v>
                </c:pt>
                <c:pt idx="8">
                  <c:v>853249.23</c:v>
                </c:pt>
                <c:pt idx="9">
                  <c:v>7467.04</c:v>
                </c:pt>
                <c:pt idx="10">
                  <c:v>1091840</c:v>
                </c:pt>
                <c:pt idx="11">
                  <c:v>0</c:v>
                </c:pt>
                <c:pt idx="12">
                  <c:v>91943.24</c:v>
                </c:pt>
                <c:pt idx="13">
                  <c:v>679312.45</c:v>
                </c:pt>
                <c:pt idx="14">
                  <c:v>13688</c:v>
                </c:pt>
                <c:pt idx="15">
                  <c:v>3252004.82</c:v>
                </c:pt>
                <c:pt idx="16">
                  <c:v>0</c:v>
                </c:pt>
                <c:pt idx="17">
                  <c:v>965516.48</c:v>
                </c:pt>
                <c:pt idx="18">
                  <c:v>89124.49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73455</c:v>
                </c:pt>
                <c:pt idx="23">
                  <c:v>0</c:v>
                </c:pt>
                <c:pt idx="24">
                  <c:v>686450</c:v>
                </c:pt>
                <c:pt idx="25">
                  <c:v>116486.99</c:v>
                </c:pt>
                <c:pt idx="26">
                  <c:v>171100</c:v>
                </c:pt>
                <c:pt idx="27">
                  <c:v>171100</c:v>
                </c:pt>
                <c:pt idx="28">
                  <c:v>553720</c:v>
                </c:pt>
                <c:pt idx="29">
                  <c:v>553720</c:v>
                </c:pt>
                <c:pt idx="30">
                  <c:v>0</c:v>
                </c:pt>
                <c:pt idx="31">
                  <c:v>1362162.5</c:v>
                </c:pt>
                <c:pt idx="32">
                  <c:v>1151532.5</c:v>
                </c:pt>
                <c:pt idx="33">
                  <c:v>0</c:v>
                </c:pt>
                <c:pt idx="34">
                  <c:v>0</c:v>
                </c:pt>
                <c:pt idx="35">
                  <c:v>210630</c:v>
                </c:pt>
                <c:pt idx="36">
                  <c:v>0</c:v>
                </c:pt>
                <c:pt idx="37">
                  <c:v>0</c:v>
                </c:pt>
                <c:pt idx="39">
                  <c:v>1055750.49</c:v>
                </c:pt>
                <c:pt idx="40">
                  <c:v>1055750.49</c:v>
                </c:pt>
                <c:pt idx="42">
                  <c:v>21394911.369999997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6-43BD-B13F-F58B0A057DF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Dic.'!$D$21:$D$63</c:f>
              <c:numCache>
                <c:formatCode>_(* #,##0.00_);_(* \(#,##0.00\);_(* "-"??_);_(@_)</c:formatCode>
                <c:ptCount val="43"/>
                <c:pt idx="0">
                  <c:v>28759495.039999999</c:v>
                </c:pt>
                <c:pt idx="1">
                  <c:v>11555103.35</c:v>
                </c:pt>
                <c:pt idx="2">
                  <c:v>7897600</c:v>
                </c:pt>
                <c:pt idx="3">
                  <c:v>2354467.42</c:v>
                </c:pt>
                <c:pt idx="4">
                  <c:v>0</c:v>
                </c:pt>
                <c:pt idx="5">
                  <c:v>249792.34</c:v>
                </c:pt>
                <c:pt idx="6">
                  <c:v>1053243.5900000001</c:v>
                </c:pt>
                <c:pt idx="7">
                  <c:v>6855689.5300000003</c:v>
                </c:pt>
                <c:pt idx="8">
                  <c:v>277825.84999999998</c:v>
                </c:pt>
                <c:pt idx="9">
                  <c:v>11328</c:v>
                </c:pt>
                <c:pt idx="10">
                  <c:v>1638670</c:v>
                </c:pt>
                <c:pt idx="11">
                  <c:v>4200</c:v>
                </c:pt>
                <c:pt idx="12">
                  <c:v>235313.24</c:v>
                </c:pt>
                <c:pt idx="13">
                  <c:v>682952.39</c:v>
                </c:pt>
                <c:pt idx="14">
                  <c:v>228229.7</c:v>
                </c:pt>
                <c:pt idx="15">
                  <c:v>3442327.65</c:v>
                </c:pt>
                <c:pt idx="16">
                  <c:v>334842.7</c:v>
                </c:pt>
                <c:pt idx="17">
                  <c:v>1239265.48</c:v>
                </c:pt>
                <c:pt idx="18">
                  <c:v>60472.460000000014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106495</c:v>
                </c:pt>
                <c:pt idx="23">
                  <c:v>0</c:v>
                </c:pt>
                <c:pt idx="24">
                  <c:v>686490</c:v>
                </c:pt>
                <c:pt idx="25">
                  <c:v>385808.02</c:v>
                </c:pt>
                <c:pt idx="26">
                  <c:v>0</c:v>
                </c:pt>
                <c:pt idx="27">
                  <c:v>0</c:v>
                </c:pt>
                <c:pt idx="28">
                  <c:v>1627945.67</c:v>
                </c:pt>
                <c:pt idx="29">
                  <c:v>1627945.67</c:v>
                </c:pt>
                <c:pt idx="30">
                  <c:v>0</c:v>
                </c:pt>
                <c:pt idx="31">
                  <c:v>414650.02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414650.02</c:v>
                </c:pt>
                <c:pt idx="36">
                  <c:v>0</c:v>
                </c:pt>
                <c:pt idx="37">
                  <c:v>0</c:v>
                </c:pt>
                <c:pt idx="39">
                  <c:v>7066840.9900000002</c:v>
                </c:pt>
                <c:pt idx="40">
                  <c:v>4032501.05</c:v>
                </c:pt>
                <c:pt idx="41">
                  <c:v>3034339.94</c:v>
                </c:pt>
                <c:pt idx="42">
                  <c:v>28759495.039999999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6-43BD-B13F-F58B0A057DF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Dic.'!$E$21:$E$63</c:f>
              <c:numCache>
                <c:formatCode>_(* #,##0.00_);_(* \(#,##0.00\);_(* "-"??_);_(@_)</c:formatCode>
                <c:ptCount val="43"/>
                <c:pt idx="0">
                  <c:v>1539042207.0999999</c:v>
                </c:pt>
                <c:pt idx="1">
                  <c:v>20335114.829999998</c:v>
                </c:pt>
                <c:pt idx="2">
                  <c:v>9582371.5500000007</c:v>
                </c:pt>
                <c:pt idx="3">
                  <c:v>9545248.2799999993</c:v>
                </c:pt>
                <c:pt idx="4">
                  <c:v>70000</c:v>
                </c:pt>
                <c:pt idx="5">
                  <c:v>97062.76</c:v>
                </c:pt>
                <c:pt idx="6">
                  <c:v>1040432.24</c:v>
                </c:pt>
                <c:pt idx="7">
                  <c:v>6155284.8900000006</c:v>
                </c:pt>
                <c:pt idx="8">
                  <c:v>1044671.09</c:v>
                </c:pt>
                <c:pt idx="9">
                  <c:v>0</c:v>
                </c:pt>
                <c:pt idx="10">
                  <c:v>1359465</c:v>
                </c:pt>
                <c:pt idx="11">
                  <c:v>250</c:v>
                </c:pt>
                <c:pt idx="12">
                  <c:v>235313.24</c:v>
                </c:pt>
                <c:pt idx="13">
                  <c:v>645020.18999999994</c:v>
                </c:pt>
                <c:pt idx="14">
                  <c:v>650593</c:v>
                </c:pt>
                <c:pt idx="15">
                  <c:v>2219972.37</c:v>
                </c:pt>
                <c:pt idx="16">
                  <c:v>0</c:v>
                </c:pt>
                <c:pt idx="17">
                  <c:v>4098224.07</c:v>
                </c:pt>
                <c:pt idx="18">
                  <c:v>168588.24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614779.19999999995</c:v>
                </c:pt>
                <c:pt idx="25">
                  <c:v>3314856.63</c:v>
                </c:pt>
                <c:pt idx="26">
                  <c:v>0</c:v>
                </c:pt>
                <c:pt idx="27">
                  <c:v>0</c:v>
                </c:pt>
                <c:pt idx="28">
                  <c:v>1501750433.8499999</c:v>
                </c:pt>
                <c:pt idx="29">
                  <c:v>1750433.85</c:v>
                </c:pt>
                <c:pt idx="30">
                  <c:v>1500000000</c:v>
                </c:pt>
                <c:pt idx="31">
                  <c:v>2733572.73</c:v>
                </c:pt>
                <c:pt idx="32">
                  <c:v>2733572.73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3969576.73</c:v>
                </c:pt>
                <c:pt idx="40">
                  <c:v>3880638.23</c:v>
                </c:pt>
                <c:pt idx="41">
                  <c:v>88938.5</c:v>
                </c:pt>
                <c:pt idx="42">
                  <c:v>1539042207.0999999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6-43BD-B13F-F58B0A057DF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Dic.'!$F$21:$F$63</c:f>
              <c:numCache>
                <c:formatCode>_(* #,##0.00_);_(* \(#,##0.00\);_(* "-"??_);_(@_)</c:formatCode>
                <c:ptCount val="43"/>
                <c:pt idx="0">
                  <c:v>28349747.230000004</c:v>
                </c:pt>
                <c:pt idx="1">
                  <c:v>12904543.800000001</c:v>
                </c:pt>
                <c:pt idx="2">
                  <c:v>8064750.4400000004</c:v>
                </c:pt>
                <c:pt idx="3">
                  <c:v>3212110.06</c:v>
                </c:pt>
                <c:pt idx="4">
                  <c:v>9414.4</c:v>
                </c:pt>
                <c:pt idx="5">
                  <c:v>529349.33000000007</c:v>
                </c:pt>
                <c:pt idx="6">
                  <c:v>1088919.57</c:v>
                </c:pt>
                <c:pt idx="7">
                  <c:v>4783932.82</c:v>
                </c:pt>
                <c:pt idx="8">
                  <c:v>924120.09000000008</c:v>
                </c:pt>
                <c:pt idx="9">
                  <c:v>70.8</c:v>
                </c:pt>
                <c:pt idx="10">
                  <c:v>1038723.48</c:v>
                </c:pt>
                <c:pt idx="11">
                  <c:v>13140</c:v>
                </c:pt>
                <c:pt idx="12">
                  <c:v>378683.24</c:v>
                </c:pt>
                <c:pt idx="13">
                  <c:v>625852.04</c:v>
                </c:pt>
                <c:pt idx="14">
                  <c:v>6844</c:v>
                </c:pt>
                <c:pt idx="15">
                  <c:v>563413.42999999993</c:v>
                </c:pt>
                <c:pt idx="16">
                  <c:v>1233085.74</c:v>
                </c:pt>
                <c:pt idx="17">
                  <c:v>1151438.81</c:v>
                </c:pt>
                <c:pt idx="18">
                  <c:v>64422.68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318999.96000000002</c:v>
                </c:pt>
                <c:pt idx="23">
                  <c:v>0</c:v>
                </c:pt>
                <c:pt idx="24">
                  <c:v>642060</c:v>
                </c:pt>
                <c:pt idx="25">
                  <c:v>125956.17</c:v>
                </c:pt>
                <c:pt idx="26">
                  <c:v>182400</c:v>
                </c:pt>
                <c:pt idx="27">
                  <c:v>182400</c:v>
                </c:pt>
                <c:pt idx="28">
                  <c:v>1462176.42</c:v>
                </c:pt>
                <c:pt idx="29">
                  <c:v>1462176.42</c:v>
                </c:pt>
                <c:pt idx="30">
                  <c:v>0</c:v>
                </c:pt>
                <c:pt idx="31">
                  <c:v>407346.94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36585.9</c:v>
                </c:pt>
                <c:pt idx="36">
                  <c:v>0</c:v>
                </c:pt>
                <c:pt idx="37">
                  <c:v>0</c:v>
                </c:pt>
                <c:pt idx="38">
                  <c:v>370761.04</c:v>
                </c:pt>
                <c:pt idx="39">
                  <c:v>7457908.4399999995</c:v>
                </c:pt>
                <c:pt idx="40">
                  <c:v>0</c:v>
                </c:pt>
                <c:pt idx="41">
                  <c:v>7457908.4399999995</c:v>
                </c:pt>
                <c:pt idx="42">
                  <c:v>28349747.230000004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16-43BD-B13F-F58B0A057DF7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Dic.'!$G$21:$G$63</c:f>
              <c:numCache>
                <c:formatCode>_(* #,##0.00_);_(* \(#,##0.00\);_(* "-"??_);_(@_)</c:formatCode>
                <c:ptCount val="43"/>
                <c:pt idx="0">
                  <c:v>162088462.73900002</c:v>
                </c:pt>
                <c:pt idx="1">
                  <c:v>11563956.719999999</c:v>
                </c:pt>
                <c:pt idx="2">
                  <c:v>8105305.2400000002</c:v>
                </c:pt>
                <c:pt idx="3">
                  <c:v>2047823.27</c:v>
                </c:pt>
                <c:pt idx="4">
                  <c:v>10515.2</c:v>
                </c:pt>
                <c:pt idx="5">
                  <c:v>305267.65000000002</c:v>
                </c:pt>
                <c:pt idx="6">
                  <c:v>1095045.3600000001</c:v>
                </c:pt>
                <c:pt idx="7">
                  <c:v>125922608.029</c:v>
                </c:pt>
                <c:pt idx="8">
                  <c:v>865027.91</c:v>
                </c:pt>
                <c:pt idx="9">
                  <c:v>0</c:v>
                </c:pt>
                <c:pt idx="10">
                  <c:v>1130461.74</c:v>
                </c:pt>
                <c:pt idx="11">
                  <c:v>314</c:v>
                </c:pt>
                <c:pt idx="12">
                  <c:v>414239.77</c:v>
                </c:pt>
                <c:pt idx="13">
                  <c:v>654058.69999999995</c:v>
                </c:pt>
                <c:pt idx="14">
                  <c:v>438989.5</c:v>
                </c:pt>
                <c:pt idx="15">
                  <c:v>122419516.40899999</c:v>
                </c:pt>
                <c:pt idx="16">
                  <c:v>0</c:v>
                </c:pt>
                <c:pt idx="17">
                  <c:v>1738236.94</c:v>
                </c:pt>
                <c:pt idx="18">
                  <c:v>151481.79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4445.0600000000004</c:v>
                </c:pt>
                <c:pt idx="24">
                  <c:v>642060</c:v>
                </c:pt>
                <c:pt idx="25">
                  <c:v>940250.09</c:v>
                </c:pt>
                <c:pt idx="26">
                  <c:v>0</c:v>
                </c:pt>
                <c:pt idx="27">
                  <c:v>0</c:v>
                </c:pt>
                <c:pt idx="28">
                  <c:v>13051069.27</c:v>
                </c:pt>
                <c:pt idx="29">
                  <c:v>13051069.27</c:v>
                </c:pt>
                <c:pt idx="30">
                  <c:v>0</c:v>
                </c:pt>
                <c:pt idx="31">
                  <c:v>4289243.28</c:v>
                </c:pt>
                <c:pt idx="32">
                  <c:v>3912225.81</c:v>
                </c:pt>
                <c:pt idx="33">
                  <c:v>0</c:v>
                </c:pt>
                <c:pt idx="34">
                  <c:v>0</c:v>
                </c:pt>
                <c:pt idx="35">
                  <c:v>3429.47</c:v>
                </c:pt>
                <c:pt idx="36">
                  <c:v>43188</c:v>
                </c:pt>
                <c:pt idx="37">
                  <c:v>330400</c:v>
                </c:pt>
                <c:pt idx="38">
                  <c:v>0</c:v>
                </c:pt>
                <c:pt idx="39">
                  <c:v>5523348.5</c:v>
                </c:pt>
                <c:pt idx="40">
                  <c:v>1113863.9099999999</c:v>
                </c:pt>
                <c:pt idx="41">
                  <c:v>4409484.59</c:v>
                </c:pt>
                <c:pt idx="42">
                  <c:v>162088462.73900002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16-43BD-B13F-F58B0A057DF7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Dic.'!$H$21:$H$63</c:f>
              <c:numCache>
                <c:formatCode>_(* #,##0.00_);_(* \(#,##0.00\);_(* "-"??_);_(@_)</c:formatCode>
                <c:ptCount val="43"/>
                <c:pt idx="0">
                  <c:v>37072996.329999998</c:v>
                </c:pt>
                <c:pt idx="1">
                  <c:v>20754828.809999999</c:v>
                </c:pt>
                <c:pt idx="2">
                  <c:v>7725233.3300000001</c:v>
                </c:pt>
                <c:pt idx="3">
                  <c:v>3064274.7</c:v>
                </c:pt>
                <c:pt idx="4">
                  <c:v>55000</c:v>
                </c:pt>
                <c:pt idx="5">
                  <c:v>8843148.0399999991</c:v>
                </c:pt>
                <c:pt idx="6">
                  <c:v>1067172.74</c:v>
                </c:pt>
                <c:pt idx="7">
                  <c:v>6032507.959999999</c:v>
                </c:pt>
                <c:pt idx="8">
                  <c:v>749222.8</c:v>
                </c:pt>
                <c:pt idx="9">
                  <c:v>790.6</c:v>
                </c:pt>
                <c:pt idx="10">
                  <c:v>1209851.74</c:v>
                </c:pt>
                <c:pt idx="11">
                  <c:v>7128</c:v>
                </c:pt>
                <c:pt idx="12">
                  <c:v>378683.24</c:v>
                </c:pt>
                <c:pt idx="13">
                  <c:v>681570.8</c:v>
                </c:pt>
                <c:pt idx="14">
                  <c:v>665388.91999999993</c:v>
                </c:pt>
                <c:pt idx="15">
                  <c:v>2326537.86</c:v>
                </c:pt>
                <c:pt idx="16">
                  <c:v>13334</c:v>
                </c:pt>
                <c:pt idx="17">
                  <c:v>1144201.27</c:v>
                </c:pt>
                <c:pt idx="18">
                  <c:v>406851.84000000003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424.8</c:v>
                </c:pt>
                <c:pt idx="24">
                  <c:v>630460</c:v>
                </c:pt>
                <c:pt idx="25">
                  <c:v>106464.63</c:v>
                </c:pt>
                <c:pt idx="26">
                  <c:v>0</c:v>
                </c:pt>
                <c:pt idx="27">
                  <c:v>0</c:v>
                </c:pt>
                <c:pt idx="28">
                  <c:v>3279290.08</c:v>
                </c:pt>
                <c:pt idx="29">
                  <c:v>3279290.08</c:v>
                </c:pt>
                <c:pt idx="30">
                  <c:v>0</c:v>
                </c:pt>
                <c:pt idx="31">
                  <c:v>3377648.61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1894604.46</c:v>
                </c:pt>
                <c:pt idx="38">
                  <c:v>1483044.15</c:v>
                </c:pt>
                <c:pt idx="39">
                  <c:v>2484519.6</c:v>
                </c:pt>
                <c:pt idx="40">
                  <c:v>2274776.9700000002</c:v>
                </c:pt>
                <c:pt idx="41">
                  <c:v>209742.63</c:v>
                </c:pt>
                <c:pt idx="42">
                  <c:v>37072996.329999998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16-43BD-B13F-F58B0A057DF7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Dic.'!$I$21:$I$63</c:f>
              <c:numCache>
                <c:formatCode>_(* #,##0.00_);_(* \(#,##0.00\);_(* "-"??_);_(@_)</c:formatCode>
                <c:ptCount val="43"/>
                <c:pt idx="0">
                  <c:v>1056795040.8399999</c:v>
                </c:pt>
                <c:pt idx="1">
                  <c:v>13928431.100000001</c:v>
                </c:pt>
                <c:pt idx="2">
                  <c:v>7699400</c:v>
                </c:pt>
                <c:pt idx="3">
                  <c:v>2542733.9900000002</c:v>
                </c:pt>
                <c:pt idx="4">
                  <c:v>0</c:v>
                </c:pt>
                <c:pt idx="5">
                  <c:v>2623074.29</c:v>
                </c:pt>
                <c:pt idx="6">
                  <c:v>1063222.82</c:v>
                </c:pt>
                <c:pt idx="7">
                  <c:v>8625078.2999999989</c:v>
                </c:pt>
                <c:pt idx="8">
                  <c:v>986066.25</c:v>
                </c:pt>
                <c:pt idx="9">
                  <c:v>0</c:v>
                </c:pt>
                <c:pt idx="10">
                  <c:v>974259.63</c:v>
                </c:pt>
                <c:pt idx="11">
                  <c:v>800</c:v>
                </c:pt>
                <c:pt idx="12">
                  <c:v>91943.24</c:v>
                </c:pt>
                <c:pt idx="13">
                  <c:v>508975.02999999997</c:v>
                </c:pt>
                <c:pt idx="14">
                  <c:v>1707626.38</c:v>
                </c:pt>
                <c:pt idx="15">
                  <c:v>4355407.7699999996</c:v>
                </c:pt>
                <c:pt idx="16">
                  <c:v>0</c:v>
                </c:pt>
                <c:pt idx="17">
                  <c:v>1263305.19</c:v>
                </c:pt>
                <c:pt idx="18">
                  <c:v>89454.45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634960</c:v>
                </c:pt>
                <c:pt idx="25">
                  <c:v>538890.74</c:v>
                </c:pt>
                <c:pt idx="26">
                  <c:v>246895.79</c:v>
                </c:pt>
                <c:pt idx="27">
                  <c:v>246895.79</c:v>
                </c:pt>
                <c:pt idx="28">
                  <c:v>1030000000</c:v>
                </c:pt>
                <c:pt idx="29">
                  <c:v>0</c:v>
                </c:pt>
                <c:pt idx="30">
                  <c:v>1030000000</c:v>
                </c:pt>
                <c:pt idx="31">
                  <c:v>168161.29</c:v>
                </c:pt>
                <c:pt idx="32">
                  <c:v>168161.29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2563169.17</c:v>
                </c:pt>
                <c:pt idx="40">
                  <c:v>292919.65000000002</c:v>
                </c:pt>
                <c:pt idx="41">
                  <c:v>2270249.52</c:v>
                </c:pt>
                <c:pt idx="42">
                  <c:v>1056795040.8399999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16-43BD-B13F-F58B0A057DF7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Dic.'!$J$21:$J$63</c:f>
              <c:numCache>
                <c:formatCode>_(* #,##0.00_);_(* \(#,##0.00\);_(* "-"??_);_(@_)</c:formatCode>
                <c:ptCount val="43"/>
                <c:pt idx="0">
                  <c:v>80580356.170000002</c:v>
                </c:pt>
                <c:pt idx="1">
                  <c:v>15871740.289999999</c:v>
                </c:pt>
                <c:pt idx="2">
                  <c:v>8533121.4699999988</c:v>
                </c:pt>
                <c:pt idx="3">
                  <c:v>2434116.7200000002</c:v>
                </c:pt>
                <c:pt idx="4">
                  <c:v>54315.199999999997</c:v>
                </c:pt>
                <c:pt idx="5">
                  <c:v>3796982.48</c:v>
                </c:pt>
                <c:pt idx="6">
                  <c:v>1053204.42</c:v>
                </c:pt>
                <c:pt idx="7">
                  <c:v>30114687.689999998</c:v>
                </c:pt>
                <c:pt idx="8">
                  <c:v>1508248.5699999998</c:v>
                </c:pt>
                <c:pt idx="9">
                  <c:v>531</c:v>
                </c:pt>
                <c:pt idx="10">
                  <c:v>1264474.1400000001</c:v>
                </c:pt>
                <c:pt idx="11">
                  <c:v>161234</c:v>
                </c:pt>
                <c:pt idx="12">
                  <c:v>1125313.24</c:v>
                </c:pt>
                <c:pt idx="13">
                  <c:v>830354.66999999993</c:v>
                </c:pt>
                <c:pt idx="14">
                  <c:v>1365107.38</c:v>
                </c:pt>
                <c:pt idx="15">
                  <c:v>23859424.689999998</c:v>
                </c:pt>
                <c:pt idx="16">
                  <c:v>0</c:v>
                </c:pt>
                <c:pt idx="17">
                  <c:v>857566.74</c:v>
                </c:pt>
                <c:pt idx="18">
                  <c:v>82317.169999999984</c:v>
                </c:pt>
                <c:pt idx="19">
                  <c:v>0</c:v>
                </c:pt>
                <c:pt idx="20">
                  <c:v>11151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623504</c:v>
                </c:pt>
                <c:pt idx="25">
                  <c:v>140594.57</c:v>
                </c:pt>
                <c:pt idx="26">
                  <c:v>1291843.93</c:v>
                </c:pt>
                <c:pt idx="27">
                  <c:v>1291843.93</c:v>
                </c:pt>
                <c:pt idx="28">
                  <c:v>30650805.5</c:v>
                </c:pt>
                <c:pt idx="29">
                  <c:v>650805.5</c:v>
                </c:pt>
                <c:pt idx="30">
                  <c:v>30000000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9">
                  <c:v>1793712.02</c:v>
                </c:pt>
                <c:pt idx="40">
                  <c:v>1793712.02</c:v>
                </c:pt>
                <c:pt idx="42">
                  <c:v>80580356.170000002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16-43BD-B13F-F58B0A057DF7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Dic.'!$K$21:$K$63</c:f>
              <c:numCache>
                <c:formatCode>_(* #,##0.00_);_(* \(#,##0.00\);_(* "-"??_);_(@_)</c:formatCode>
                <c:ptCount val="43"/>
                <c:pt idx="0">
                  <c:v>190328314.85999998</c:v>
                </c:pt>
                <c:pt idx="1">
                  <c:v>13583059.618000003</c:v>
                </c:pt>
                <c:pt idx="2">
                  <c:v>8791720.870000001</c:v>
                </c:pt>
                <c:pt idx="3">
                  <c:v>2388001.628</c:v>
                </c:pt>
                <c:pt idx="4">
                  <c:v>18374</c:v>
                </c:pt>
                <c:pt idx="5">
                  <c:v>1355404.99</c:v>
                </c:pt>
                <c:pt idx="6">
                  <c:v>1029558.13</c:v>
                </c:pt>
                <c:pt idx="7">
                  <c:v>131066985.522</c:v>
                </c:pt>
                <c:pt idx="8">
                  <c:v>967986.44000000006</c:v>
                </c:pt>
                <c:pt idx="9">
                  <c:v>660.8</c:v>
                </c:pt>
                <c:pt idx="10">
                  <c:v>1702862.1800000002</c:v>
                </c:pt>
                <c:pt idx="11">
                  <c:v>13482</c:v>
                </c:pt>
                <c:pt idx="12">
                  <c:v>91943.24</c:v>
                </c:pt>
                <c:pt idx="13">
                  <c:v>2865851.71</c:v>
                </c:pt>
                <c:pt idx="14">
                  <c:v>351362.24</c:v>
                </c:pt>
                <c:pt idx="15">
                  <c:v>125068588.912</c:v>
                </c:pt>
                <c:pt idx="16">
                  <c:v>4248</c:v>
                </c:pt>
                <c:pt idx="17">
                  <c:v>1267380.9099999999</c:v>
                </c:pt>
                <c:pt idx="18">
                  <c:v>93530.169999999984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634960</c:v>
                </c:pt>
                <c:pt idx="25">
                  <c:v>538890.74</c:v>
                </c:pt>
                <c:pt idx="26">
                  <c:v>1672782.4499999997</c:v>
                </c:pt>
                <c:pt idx="27">
                  <c:v>1672782.4499999997</c:v>
                </c:pt>
                <c:pt idx="28">
                  <c:v>32163350.640000001</c:v>
                </c:pt>
                <c:pt idx="29">
                  <c:v>2163350.6399999997</c:v>
                </c:pt>
                <c:pt idx="30">
                  <c:v>30000000</c:v>
                </c:pt>
                <c:pt idx="31">
                  <c:v>705564.48</c:v>
                </c:pt>
                <c:pt idx="32">
                  <c:v>705564.48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9869191.2399999984</c:v>
                </c:pt>
                <c:pt idx="40">
                  <c:v>9869191.2399999984</c:v>
                </c:pt>
                <c:pt idx="41">
                  <c:v>0</c:v>
                </c:pt>
                <c:pt idx="42">
                  <c:v>190328314.85999998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16-43BD-B13F-F58B0A057DF7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Dic.'!$L$21:$L$63</c:f>
              <c:numCache>
                <c:formatCode>_(* #,##0.00_);_(* \(#,##0.00\);_(* "-"??_);_(@_)</c:formatCode>
                <c:ptCount val="43"/>
                <c:pt idx="0">
                  <c:v>47245247.842000008</c:v>
                </c:pt>
                <c:pt idx="1">
                  <c:v>14216722.060000001</c:v>
                </c:pt>
                <c:pt idx="2">
                  <c:v>9904504.2599999998</c:v>
                </c:pt>
                <c:pt idx="3">
                  <c:v>2400098.67</c:v>
                </c:pt>
                <c:pt idx="4">
                  <c:v>0</c:v>
                </c:pt>
                <c:pt idx="5">
                  <c:v>889441.5</c:v>
                </c:pt>
                <c:pt idx="6">
                  <c:v>1022677.63</c:v>
                </c:pt>
                <c:pt idx="7">
                  <c:v>8615305.2100000009</c:v>
                </c:pt>
                <c:pt idx="8">
                  <c:v>940214.72</c:v>
                </c:pt>
                <c:pt idx="9">
                  <c:v>87980.800000000003</c:v>
                </c:pt>
                <c:pt idx="10">
                  <c:v>927600</c:v>
                </c:pt>
                <c:pt idx="11">
                  <c:v>3156</c:v>
                </c:pt>
                <c:pt idx="12">
                  <c:v>0</c:v>
                </c:pt>
                <c:pt idx="13">
                  <c:v>707288.17999999993</c:v>
                </c:pt>
                <c:pt idx="14">
                  <c:v>1529675.3</c:v>
                </c:pt>
                <c:pt idx="15">
                  <c:v>4419390.21</c:v>
                </c:pt>
                <c:pt idx="16">
                  <c:v>0</c:v>
                </c:pt>
                <c:pt idx="17">
                  <c:v>2325094.682</c:v>
                </c:pt>
                <c:pt idx="18">
                  <c:v>489615.9800000001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55851.299999999996</c:v>
                </c:pt>
                <c:pt idx="24">
                  <c:v>636503.72199999995</c:v>
                </c:pt>
                <c:pt idx="25">
                  <c:v>1143123.68</c:v>
                </c:pt>
                <c:pt idx="26">
                  <c:v>0</c:v>
                </c:pt>
                <c:pt idx="27">
                  <c:v>0</c:v>
                </c:pt>
                <c:pt idx="28">
                  <c:v>2608921</c:v>
                </c:pt>
                <c:pt idx="29">
                  <c:v>2608921</c:v>
                </c:pt>
                <c:pt idx="30">
                  <c:v>0</c:v>
                </c:pt>
                <c:pt idx="31">
                  <c:v>6480259.9800000004</c:v>
                </c:pt>
                <c:pt idx="33">
                  <c:v>336399.98</c:v>
                </c:pt>
                <c:pt idx="34">
                  <c:v>6143860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12998944.91</c:v>
                </c:pt>
                <c:pt idx="40">
                  <c:v>2958973.0700000003</c:v>
                </c:pt>
                <c:pt idx="41">
                  <c:v>10039971.84</c:v>
                </c:pt>
                <c:pt idx="42">
                  <c:v>47245247.842000008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16-43BD-B13F-F58B0A057DF7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Dic.'!$M$21:$M$63</c:f>
              <c:numCache>
                <c:formatCode>_(* #,##0.00_);_(* \(#,##0.00\);_(* "-"??_);_(@_)</c:formatCode>
                <c:ptCount val="43"/>
                <c:pt idx="0">
                  <c:v>33764379.910000004</c:v>
                </c:pt>
                <c:pt idx="1">
                  <c:v>13207670.790000001</c:v>
                </c:pt>
                <c:pt idx="2">
                  <c:v>8469520</c:v>
                </c:pt>
                <c:pt idx="3">
                  <c:v>2766931.8899999997</c:v>
                </c:pt>
                <c:pt idx="4">
                  <c:v>103545</c:v>
                </c:pt>
                <c:pt idx="5">
                  <c:v>723751.73</c:v>
                </c:pt>
                <c:pt idx="6">
                  <c:v>1143922.17</c:v>
                </c:pt>
                <c:pt idx="7">
                  <c:v>7072477.3300000001</c:v>
                </c:pt>
                <c:pt idx="8">
                  <c:v>984679.08</c:v>
                </c:pt>
                <c:pt idx="9">
                  <c:v>0</c:v>
                </c:pt>
                <c:pt idx="10">
                  <c:v>1027150</c:v>
                </c:pt>
                <c:pt idx="11">
                  <c:v>8318</c:v>
                </c:pt>
                <c:pt idx="12">
                  <c:v>183886.48</c:v>
                </c:pt>
                <c:pt idx="13">
                  <c:v>2597830.13</c:v>
                </c:pt>
                <c:pt idx="14">
                  <c:v>166350.5</c:v>
                </c:pt>
                <c:pt idx="15">
                  <c:v>2104263.14</c:v>
                </c:pt>
                <c:pt idx="16">
                  <c:v>0</c:v>
                </c:pt>
                <c:pt idx="17">
                  <c:v>723716.8899999999</c:v>
                </c:pt>
                <c:pt idx="18">
                  <c:v>41572.949999999997</c:v>
                </c:pt>
                <c:pt idx="19">
                  <c:v>0</c:v>
                </c:pt>
                <c:pt idx="20">
                  <c:v>6200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669640</c:v>
                </c:pt>
                <c:pt idx="25">
                  <c:v>6303.9400000000005</c:v>
                </c:pt>
                <c:pt idx="26">
                  <c:v>60430.38</c:v>
                </c:pt>
                <c:pt idx="27">
                  <c:v>60430.38</c:v>
                </c:pt>
                <c:pt idx="28">
                  <c:v>1809196.78</c:v>
                </c:pt>
                <c:pt idx="29">
                  <c:v>223011.06999999998</c:v>
                </c:pt>
                <c:pt idx="30">
                  <c:v>1586185.71</c:v>
                </c:pt>
                <c:pt idx="31">
                  <c:v>781632</c:v>
                </c:pt>
                <c:pt idx="32">
                  <c:v>38232</c:v>
                </c:pt>
                <c:pt idx="33">
                  <c:v>0</c:v>
                </c:pt>
                <c:pt idx="34">
                  <c:v>0</c:v>
                </c:pt>
                <c:pt idx="35">
                  <c:v>743400</c:v>
                </c:pt>
                <c:pt idx="36">
                  <c:v>0</c:v>
                </c:pt>
                <c:pt idx="38">
                  <c:v>0</c:v>
                </c:pt>
                <c:pt idx="39">
                  <c:v>10109255.74</c:v>
                </c:pt>
                <c:pt idx="40">
                  <c:v>1071533.22</c:v>
                </c:pt>
                <c:pt idx="41">
                  <c:v>9037722.5199999996</c:v>
                </c:pt>
                <c:pt idx="42">
                  <c:v>33764379.910000004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16-43BD-B13F-F58B0A057DF7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Dic.'!$N$21:$N$63</c:f>
              <c:numCache>
                <c:formatCode>_(* #,##0.00_);_(* \(#,##0.00\);_(* "-"??_);_(@_)</c:formatCode>
                <c:ptCount val="43"/>
                <c:pt idx="0">
                  <c:v>630331274.14400005</c:v>
                </c:pt>
                <c:pt idx="1">
                  <c:v>43568802.130000003</c:v>
                </c:pt>
                <c:pt idx="2">
                  <c:v>16377466.390000001</c:v>
                </c:pt>
                <c:pt idx="3">
                  <c:v>2230181.62</c:v>
                </c:pt>
                <c:pt idx="4">
                  <c:v>66400</c:v>
                </c:pt>
                <c:pt idx="5">
                  <c:v>23768805.120000001</c:v>
                </c:pt>
                <c:pt idx="6">
                  <c:v>1125949</c:v>
                </c:pt>
                <c:pt idx="7">
                  <c:v>18904134.473999999</c:v>
                </c:pt>
                <c:pt idx="8">
                  <c:v>917592.44000000006</c:v>
                </c:pt>
                <c:pt idx="9">
                  <c:v>47.2</c:v>
                </c:pt>
                <c:pt idx="10">
                  <c:v>1622957.4500000002</c:v>
                </c:pt>
                <c:pt idx="11">
                  <c:v>75114</c:v>
                </c:pt>
                <c:pt idx="12">
                  <c:v>370926.3</c:v>
                </c:pt>
                <c:pt idx="13">
                  <c:v>1695796.47</c:v>
                </c:pt>
                <c:pt idx="14">
                  <c:v>957647.88000000012</c:v>
                </c:pt>
                <c:pt idx="15">
                  <c:v>13264052.733999997</c:v>
                </c:pt>
                <c:pt idx="16">
                  <c:v>0</c:v>
                </c:pt>
                <c:pt idx="17">
                  <c:v>1027407.6699999999</c:v>
                </c:pt>
                <c:pt idx="18">
                  <c:v>223601.21</c:v>
                </c:pt>
                <c:pt idx="19">
                  <c:v>4485</c:v>
                </c:pt>
                <c:pt idx="20">
                  <c:v>5890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742035</c:v>
                </c:pt>
                <c:pt idx="25">
                  <c:v>51396.46</c:v>
                </c:pt>
                <c:pt idx="26">
                  <c:v>0</c:v>
                </c:pt>
                <c:pt idx="27">
                  <c:v>0</c:v>
                </c:pt>
                <c:pt idx="28">
                  <c:v>560000000</c:v>
                </c:pt>
                <c:pt idx="29">
                  <c:v>0</c:v>
                </c:pt>
                <c:pt idx="30">
                  <c:v>560000000</c:v>
                </c:pt>
                <c:pt idx="31">
                  <c:v>34245.96</c:v>
                </c:pt>
                <c:pt idx="32">
                  <c:v>34245.96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6796683.9100000001</c:v>
                </c:pt>
                <c:pt idx="40">
                  <c:v>1862558.37</c:v>
                </c:pt>
                <c:pt idx="41">
                  <c:v>4934125.54</c:v>
                </c:pt>
                <c:pt idx="42">
                  <c:v>630331274.14400005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16-43BD-B13F-F58B0A057DF7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Dic.'!$O$21:$O$63</c:f>
              <c:numCache>
                <c:formatCode>_(* #,##0.00_);_(* \(#,##0.00\);_(* "-"??_);_(@_)</c:formatCode>
                <c:ptCount val="43"/>
                <c:pt idx="0">
                  <c:v>3855752433.5749998</c:v>
                </c:pt>
                <c:pt idx="1">
                  <c:v>202787130.61800003</c:v>
                </c:pt>
                <c:pt idx="2">
                  <c:v>109320544.56</c:v>
                </c:pt>
                <c:pt idx="3">
                  <c:v>37049065.957999997</c:v>
                </c:pt>
                <c:pt idx="4">
                  <c:v>387563.8</c:v>
                </c:pt>
                <c:pt idx="5">
                  <c:v>43192080.230000004</c:v>
                </c:pt>
                <c:pt idx="6">
                  <c:v>12837876.070000002</c:v>
                </c:pt>
                <c:pt idx="7">
                  <c:v>360138196.53500003</c:v>
                </c:pt>
                <c:pt idx="8">
                  <c:v>11018904.469999999</c:v>
                </c:pt>
                <c:pt idx="9">
                  <c:v>108876.24</c:v>
                </c:pt>
                <c:pt idx="10">
                  <c:v>14988315.360000003</c:v>
                </c:pt>
                <c:pt idx="11">
                  <c:v>287136</c:v>
                </c:pt>
                <c:pt idx="12">
                  <c:v>3598188.47</c:v>
                </c:pt>
                <c:pt idx="13">
                  <c:v>13174862.76</c:v>
                </c:pt>
                <c:pt idx="14">
                  <c:v>8081502.7999999998</c:v>
                </c:pt>
                <c:pt idx="15">
                  <c:v>307294899.995</c:v>
                </c:pt>
                <c:pt idx="16">
                  <c:v>1585510.44</c:v>
                </c:pt>
                <c:pt idx="17">
                  <c:v>17801355.131999999</c:v>
                </c:pt>
                <c:pt idx="18">
                  <c:v>1961033.43</c:v>
                </c:pt>
                <c:pt idx="19">
                  <c:v>4485</c:v>
                </c:pt>
                <c:pt idx="20">
                  <c:v>23241</c:v>
                </c:pt>
                <c:pt idx="21">
                  <c:v>0</c:v>
                </c:pt>
                <c:pt idx="22">
                  <c:v>498949.96</c:v>
                </c:pt>
                <c:pt idx="23">
                  <c:v>60721.159999999996</c:v>
                </c:pt>
                <c:pt idx="24">
                  <c:v>7843901.9220000003</c:v>
                </c:pt>
                <c:pt idx="25">
                  <c:v>7409022.6600000001</c:v>
                </c:pt>
                <c:pt idx="26">
                  <c:v>3625452.55</c:v>
                </c:pt>
                <c:pt idx="27">
                  <c:v>3625452.55</c:v>
                </c:pt>
                <c:pt idx="28">
                  <c:v>3178956909.21</c:v>
                </c:pt>
                <c:pt idx="29">
                  <c:v>27370723.5</c:v>
                </c:pt>
                <c:pt idx="30">
                  <c:v>3151586185.71</c:v>
                </c:pt>
                <c:pt idx="31">
                  <c:v>20754487.790000003</c:v>
                </c:pt>
                <c:pt idx="32">
                  <c:v>8743534.7700000014</c:v>
                </c:pt>
                <c:pt idx="33">
                  <c:v>336399.98</c:v>
                </c:pt>
                <c:pt idx="34">
                  <c:v>6143860</c:v>
                </c:pt>
                <c:pt idx="35">
                  <c:v>1408695.3900000001</c:v>
                </c:pt>
                <c:pt idx="36">
                  <c:v>43188</c:v>
                </c:pt>
                <c:pt idx="37">
                  <c:v>2225004.46</c:v>
                </c:pt>
                <c:pt idx="38">
                  <c:v>1853805.19</c:v>
                </c:pt>
                <c:pt idx="39">
                  <c:v>71688901.74000001</c:v>
                </c:pt>
                <c:pt idx="40">
                  <c:v>30206418.219999999</c:v>
                </c:pt>
                <c:pt idx="41">
                  <c:v>41482483.520000003</c:v>
                </c:pt>
                <c:pt idx="42">
                  <c:v>3855752433.5749998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116-43BD-B13F-F58B0A057DF7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'Aplicaciones Financieras Dic.'!$A$21:$A$63</c:f>
              <c:strCache>
                <c:ptCount val="43"/>
                <c:pt idx="0">
                  <c:v>2 - GASTOS:</c:v>
                </c:pt>
                <c:pt idx="1">
                  <c:v>2.1-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2.1.5 -Contribuciones a la Seguridad Social 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incluídos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Bebidas para Personas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Caucho, Cuero y Plástico</c:v>
                </c:pt>
                <c:pt idx="23">
                  <c:v>2.3.6 - Productos Minerales</c:v>
                </c:pt>
                <c:pt idx="24">
                  <c:v>2.3.7 - Combustibles, Lubricantes y Productos Químicos</c:v>
                </c:pt>
                <c:pt idx="25">
                  <c:v>2.3.9 - Productos y útiles Varios</c:v>
                </c:pt>
                <c:pt idx="26">
                  <c:v>2.4 - TRANSFERENCIAS CORRIENTES</c:v>
                </c:pt>
                <c:pt idx="27">
                  <c:v>2.4.1 - Transferencias Corrientes S. Privado</c:v>
                </c:pt>
                <c:pt idx="28">
                  <c:v>2.5 - TRANSFERENCIAS DE CAPITAL</c:v>
                </c:pt>
                <c:pt idx="29">
                  <c:v>2.5.1 - Transferencias de Capital ASFL</c:v>
                </c:pt>
                <c:pt idx="30">
                  <c:v>2.5.2 - Transferencias de Capital al Gobierno</c:v>
                </c:pt>
                <c:pt idx="31">
                  <c:v>2.6 - BIENES MUEBLES, INMUEBLES E INTANGIBLES</c:v>
                </c:pt>
                <c:pt idx="32">
                  <c:v>2.6.1 - Mobiliario y Equipo</c:v>
                </c:pt>
                <c:pt idx="33">
                  <c:v>2.6.2 - Mobiliario y Equipo Educacional y Educativo</c:v>
                </c:pt>
                <c:pt idx="34">
                  <c:v>2.6.4 - Vehículos y Equipos de Transporte</c:v>
                </c:pt>
                <c:pt idx="35">
                  <c:v>2.6.5 - Maquinarias y Otros Equipos</c:v>
                </c:pt>
                <c:pt idx="36">
                  <c:v>2.6.6 - Equipos de Defensa y Seguridad</c:v>
                </c:pt>
                <c:pt idx="37">
                  <c:v>2.6.8 - Bienes Intangibles</c:v>
                </c:pt>
                <c:pt idx="38">
                  <c:v>2.6.9 - Edif. Estructuras Obj. Valor</c:v>
                </c:pt>
                <c:pt idx="39">
                  <c:v>2.7 - OBRAS</c:v>
                </c:pt>
                <c:pt idx="40">
                  <c:v>2.7.1 - Obras en Edificaciones</c:v>
                </c:pt>
                <c:pt idx="41">
                  <c:v>2.7.1.2 - Obras P/Edif. no Residencial</c:v>
                </c:pt>
                <c:pt idx="42">
                  <c:v>Total Gastos</c:v>
                </c:pt>
              </c:strCache>
            </c:strRef>
          </c:cat>
          <c:val>
            <c:numRef>
              <c:f>'Aplicaciones Financieras Dic.'!$P$21:$P$63</c:f>
              <c:numCache>
                <c:formatCode>0%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E-2116-43BD-B13F-F58B0A057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99008"/>
        <c:axId val="1192457552"/>
      </c:barChart>
      <c:catAx>
        <c:axId val="172829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2457552"/>
        <c:crosses val="autoZero"/>
        <c:auto val="1"/>
        <c:lblAlgn val="ctr"/>
        <c:lblOffset val="100"/>
        <c:noMultiLvlLbl val="0"/>
      </c:catAx>
      <c:valAx>
        <c:axId val="119245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829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748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607B33-7596-ECD1-5ECF-B0D05B6C06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670638</xdr:colOff>
      <xdr:row>0</xdr:row>
      <xdr:rowOff>38100</xdr:rowOff>
    </xdr:from>
    <xdr:to>
      <xdr:col>8</xdr:col>
      <xdr:colOff>690076</xdr:colOff>
      <xdr:row>7</xdr:row>
      <xdr:rowOff>47625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0F06BE3D-910F-4FE8-B929-BB66E579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4388" y="38100"/>
          <a:ext cx="4524763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859825</xdr:colOff>
      <xdr:row>4</xdr:row>
      <xdr:rowOff>175493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CF6EFD78-7043-4082-8CD7-0B60106F9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5314" cy="125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"/>
      <sheetName val="Formato de Presentacion Sept."/>
      <sheetName val="Notas Sobre la Ejecucion"/>
      <sheetName val="Detalle de Ejecucion Septiembre"/>
      <sheetName val="Presentacion Apl Finc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4"/>
      <sheetData sheetId="15"/>
      <sheetData sheetId="16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>
            <v>0</v>
          </cell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7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8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9"/>
      <sheetData sheetId="20"/>
      <sheetData sheetId="21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>
            <v>0</v>
          </cell>
        </row>
        <row r="368">
          <cell r="E368">
            <v>0</v>
          </cell>
        </row>
        <row r="372">
          <cell r="E372">
            <v>0</v>
          </cell>
        </row>
      </sheetData>
      <sheetData sheetId="22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>
            <v>0</v>
          </cell>
        </row>
        <row r="241">
          <cell r="F241">
            <v>0</v>
          </cell>
        </row>
        <row r="250">
          <cell r="F250">
            <v>0</v>
          </cell>
        </row>
        <row r="253">
          <cell r="F253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61">
          <cell r="F361">
            <v>0</v>
          </cell>
        </row>
      </sheetData>
      <sheetData sheetId="23">
        <row r="274">
          <cell r="E274">
            <v>168161.29</v>
          </cell>
        </row>
      </sheetData>
      <sheetData sheetId="24"/>
      <sheetData sheetId="25"/>
      <sheetData sheetId="26">
        <row r="349">
          <cell r="E349">
            <v>1793712.02</v>
          </cell>
        </row>
      </sheetData>
      <sheetData sheetId="27">
        <row r="14">
          <cell r="E14">
            <v>8533121.4699999988</v>
          </cell>
        </row>
        <row r="32">
          <cell r="E32">
            <v>2434116.7200000002</v>
          </cell>
        </row>
        <row r="49">
          <cell r="E49">
            <v>54315.199999999997</v>
          </cell>
        </row>
        <row r="55">
          <cell r="E55">
            <v>3796982.48</v>
          </cell>
        </row>
        <row r="61">
          <cell r="E61">
            <v>1053204.42</v>
          </cell>
        </row>
        <row r="80">
          <cell r="E80">
            <v>531</v>
          </cell>
        </row>
        <row r="84">
          <cell r="E84">
            <v>1264474.1400000001</v>
          </cell>
        </row>
        <row r="126">
          <cell r="E126">
            <v>161234</v>
          </cell>
        </row>
        <row r="132">
          <cell r="E132">
            <v>1125313.24</v>
          </cell>
        </row>
        <row r="137">
          <cell r="E137">
            <v>830354.66999999993</v>
          </cell>
        </row>
        <row r="146">
          <cell r="E146">
            <v>1365107.38</v>
          </cell>
        </row>
        <row r="160">
          <cell r="E160">
            <v>23859424.689999998</v>
          </cell>
        </row>
        <row r="195">
          <cell r="E195">
            <v>0</v>
          </cell>
        </row>
        <row r="200">
          <cell r="E200">
            <v>82317.169999999984</v>
          </cell>
        </row>
        <row r="204">
          <cell r="E204">
            <v>0</v>
          </cell>
        </row>
        <row r="209">
          <cell r="E209">
            <v>11151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0</v>
          </cell>
        </row>
        <row r="233">
          <cell r="E233">
            <v>623504</v>
          </cell>
        </row>
        <row r="256">
          <cell r="E256">
            <v>1291843.93</v>
          </cell>
        </row>
        <row r="272">
          <cell r="E272">
            <v>650805.5</v>
          </cell>
        </row>
        <row r="273">
          <cell r="E273">
            <v>30000000</v>
          </cell>
        </row>
        <row r="303">
          <cell r="E303">
            <v>0</v>
          </cell>
        </row>
        <row r="305">
          <cell r="E305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cion Presupuestaria (2)"/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Hoja5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Hoja4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7">
          <cell r="E67">
            <v>1508248.5699999998</v>
          </cell>
        </row>
        <row r="275">
          <cell r="E275">
            <v>0</v>
          </cell>
        </row>
        <row r="283">
          <cell r="E283">
            <v>0</v>
          </cell>
        </row>
      </sheetData>
      <sheetData sheetId="30">
        <row r="14">
          <cell r="E14">
            <v>8791720.870000001</v>
          </cell>
        </row>
        <row r="15">
          <cell r="E15">
            <v>2388001.628</v>
          </cell>
        </row>
        <row r="16">
          <cell r="E16">
            <v>18374</v>
          </cell>
        </row>
        <row r="17">
          <cell r="E17">
            <v>1355404.99</v>
          </cell>
        </row>
        <row r="18">
          <cell r="E18">
            <v>1029558.13</v>
          </cell>
        </row>
        <row r="20">
          <cell r="E20">
            <v>967986.44000000006</v>
          </cell>
        </row>
        <row r="21">
          <cell r="E21">
            <v>660.8</v>
          </cell>
        </row>
        <row r="22">
          <cell r="E22">
            <v>1702862.1800000002</v>
          </cell>
        </row>
        <row r="23">
          <cell r="E23">
            <v>13482</v>
          </cell>
        </row>
        <row r="24">
          <cell r="E24">
            <v>91943.24</v>
          </cell>
        </row>
        <row r="25">
          <cell r="E25">
            <v>2865851.71</v>
          </cell>
        </row>
        <row r="26">
          <cell r="E26">
            <v>351362.24</v>
          </cell>
        </row>
        <row r="27">
          <cell r="E27">
            <v>125068588.912</v>
          </cell>
        </row>
        <row r="28">
          <cell r="E28">
            <v>4248</v>
          </cell>
        </row>
        <row r="30">
          <cell r="E30">
            <v>93530.169999999984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634960</v>
          </cell>
        </row>
        <row r="39">
          <cell r="E39">
            <v>1672782.4499999997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1"/>
      <sheetData sheetId="32">
        <row r="358">
          <cell r="E358">
            <v>2163350.6399999997</v>
          </cell>
        </row>
        <row r="363">
          <cell r="E363">
            <v>30000000</v>
          </cell>
        </row>
        <row r="404">
          <cell r="E404">
            <v>9869191.2399999984</v>
          </cell>
        </row>
      </sheetData>
      <sheetData sheetId="33"/>
      <sheetData sheetId="34">
        <row r="399">
          <cell r="E399">
            <v>2958973.0700000003</v>
          </cell>
        </row>
        <row r="404">
          <cell r="E404">
            <v>10039971.84</v>
          </cell>
        </row>
      </sheetData>
      <sheetData sheetId="35"/>
      <sheetData sheetId="36"/>
      <sheetData sheetId="37"/>
      <sheetData sheetId="38">
        <row r="13">
          <cell r="E13">
            <v>9904504.2599999998</v>
          </cell>
        </row>
        <row r="14">
          <cell r="E14">
            <v>2400098.67</v>
          </cell>
        </row>
        <row r="15">
          <cell r="E15">
            <v>0</v>
          </cell>
        </row>
        <row r="16">
          <cell r="E16">
            <v>889441.5</v>
          </cell>
        </row>
        <row r="17">
          <cell r="E17">
            <v>1022677.63</v>
          </cell>
        </row>
        <row r="19">
          <cell r="E19">
            <v>940214.72</v>
          </cell>
        </row>
        <row r="20">
          <cell r="E20">
            <v>87980.800000000003</v>
          </cell>
        </row>
        <row r="21">
          <cell r="E21">
            <v>927600</v>
          </cell>
        </row>
        <row r="22">
          <cell r="E22">
            <v>3156</v>
          </cell>
        </row>
        <row r="23">
          <cell r="E23">
            <v>0</v>
          </cell>
        </row>
        <row r="24">
          <cell r="E24">
            <v>707288.17999999993</v>
          </cell>
        </row>
        <row r="25">
          <cell r="E25">
            <v>1529675.3</v>
          </cell>
        </row>
        <row r="26">
          <cell r="E26">
            <v>4419390.21</v>
          </cell>
        </row>
        <row r="27">
          <cell r="E27">
            <v>0</v>
          </cell>
        </row>
        <row r="29">
          <cell r="E29">
            <v>489615.9800000001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55851.299999999996</v>
          </cell>
        </row>
        <row r="35">
          <cell r="E35">
            <v>636503.72199999995</v>
          </cell>
        </row>
        <row r="38">
          <cell r="E38">
            <v>0</v>
          </cell>
        </row>
        <row r="40">
          <cell r="E40">
            <v>2608921</v>
          </cell>
        </row>
        <row r="41">
          <cell r="E41">
            <v>0</v>
          </cell>
        </row>
        <row r="44">
          <cell r="E44">
            <v>336399.98</v>
          </cell>
        </row>
        <row r="45">
          <cell r="E45">
            <v>6143860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9">
        <row r="13">
          <cell r="E13">
            <v>8469520</v>
          </cell>
        </row>
        <row r="437">
          <cell r="F437">
            <v>1071533.22</v>
          </cell>
        </row>
        <row r="440">
          <cell r="F440">
            <v>9037722.5199999996</v>
          </cell>
        </row>
      </sheetData>
      <sheetData sheetId="40">
        <row r="393">
          <cell r="F393">
            <v>1862558.37</v>
          </cell>
        </row>
        <row r="396">
          <cell r="F396">
            <v>4934125.54</v>
          </cell>
        </row>
      </sheetData>
      <sheetData sheetId="41">
        <row r="14">
          <cell r="E14">
            <v>2766931.8899999997</v>
          </cell>
        </row>
        <row r="15">
          <cell r="E15">
            <v>103545</v>
          </cell>
        </row>
        <row r="17">
          <cell r="E17">
            <v>1143922.17</v>
          </cell>
        </row>
        <row r="19">
          <cell r="E19">
            <v>984679.08</v>
          </cell>
        </row>
        <row r="20">
          <cell r="E20">
            <v>0</v>
          </cell>
        </row>
        <row r="21">
          <cell r="E21">
            <v>1027150</v>
          </cell>
        </row>
        <row r="22">
          <cell r="E22">
            <v>8318</v>
          </cell>
        </row>
        <row r="23">
          <cell r="E23">
            <v>183886.48</v>
          </cell>
        </row>
        <row r="24">
          <cell r="E24">
            <v>2597830.13</v>
          </cell>
        </row>
        <row r="25">
          <cell r="E25">
            <v>166350.5</v>
          </cell>
        </row>
        <row r="26">
          <cell r="E26">
            <v>2104263.14</v>
          </cell>
        </row>
        <row r="27">
          <cell r="E27">
            <v>0</v>
          </cell>
        </row>
        <row r="29">
          <cell r="E29">
            <v>41572.949999999997</v>
          </cell>
        </row>
        <row r="31">
          <cell r="E31">
            <v>6200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669640</v>
          </cell>
        </row>
        <row r="36">
          <cell r="E36">
            <v>6303.9400000000005</v>
          </cell>
        </row>
        <row r="38">
          <cell r="E38">
            <v>60430.38</v>
          </cell>
        </row>
        <row r="40">
          <cell r="E40">
            <v>223011.06999999998</v>
          </cell>
        </row>
        <row r="41">
          <cell r="E41">
            <v>1586185.71</v>
          </cell>
        </row>
        <row r="43">
          <cell r="E43">
            <v>38232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743400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42">
        <row r="13">
          <cell r="E13">
            <v>16377466.390000001</v>
          </cell>
        </row>
        <row r="14">
          <cell r="E14">
            <v>2230181.62</v>
          </cell>
        </row>
        <row r="15">
          <cell r="E15">
            <v>66400</v>
          </cell>
        </row>
        <row r="16">
          <cell r="E16">
            <v>23768805.120000001</v>
          </cell>
        </row>
        <row r="17">
          <cell r="E17">
            <v>1125949</v>
          </cell>
        </row>
        <row r="19">
          <cell r="E19">
            <v>917592.44000000006</v>
          </cell>
        </row>
        <row r="20">
          <cell r="E20">
            <v>47.2</v>
          </cell>
        </row>
        <row r="21">
          <cell r="E21">
            <v>1622957.4500000002</v>
          </cell>
        </row>
        <row r="22">
          <cell r="E22">
            <v>75114</v>
          </cell>
        </row>
        <row r="23">
          <cell r="E23">
            <v>370926.3</v>
          </cell>
        </row>
        <row r="24">
          <cell r="E24">
            <v>1695796.47</v>
          </cell>
        </row>
        <row r="25">
          <cell r="E25">
            <v>957647.88000000012</v>
          </cell>
        </row>
        <row r="26">
          <cell r="E26">
            <v>13264052.733999997</v>
          </cell>
        </row>
        <row r="29">
          <cell r="E29">
            <v>223601.21</v>
          </cell>
        </row>
        <row r="30">
          <cell r="E30">
            <v>4485</v>
          </cell>
        </row>
        <row r="31">
          <cell r="E31">
            <v>5890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742035</v>
          </cell>
        </row>
        <row r="36">
          <cell r="E36">
            <v>51396.46</v>
          </cell>
        </row>
        <row r="38">
          <cell r="E38">
            <v>0</v>
          </cell>
        </row>
        <row r="40">
          <cell r="E40">
            <v>0</v>
          </cell>
        </row>
        <row r="41">
          <cell r="E41">
            <v>560000000</v>
          </cell>
        </row>
        <row r="43">
          <cell r="E43">
            <v>34245.96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zoomScale="98" zoomScaleNormal="98" workbookViewId="0">
      <selection activeCell="N18" sqref="N18"/>
    </sheetView>
  </sheetViews>
  <sheetFormatPr baseColWidth="10" defaultColWidth="9.140625" defaultRowHeight="15" x14ac:dyDescent="0.25"/>
  <cols>
    <col min="1" max="1" width="53.140625" style="2" customWidth="1"/>
    <col min="2" max="2" width="38.28515625" style="2" customWidth="1"/>
    <col min="3" max="3" width="29.5703125" style="2" customWidth="1"/>
    <col min="4" max="4" width="33.140625" style="2" customWidth="1"/>
    <col min="5" max="5" width="36.140625" style="2" customWidth="1"/>
    <col min="6" max="6" width="31.140625" style="2" customWidth="1"/>
    <col min="7" max="7" width="34.7109375" style="2" customWidth="1"/>
    <col min="8" max="8" width="32.85546875" style="2" customWidth="1"/>
    <col min="9" max="9" width="36.42578125" style="2" customWidth="1"/>
    <col min="10" max="10" width="30.42578125" style="2" customWidth="1"/>
    <col min="11" max="11" width="35.140625" style="2" customWidth="1"/>
    <col min="12" max="12" width="30" style="2" customWidth="1"/>
    <col min="13" max="13" width="31.140625" style="2" customWidth="1"/>
    <col min="14" max="14" width="33.140625" style="2" customWidth="1"/>
    <col min="15" max="15" width="37.28515625" style="2" customWidth="1"/>
    <col min="16" max="16" width="24.42578125" style="2" customWidth="1"/>
    <col min="17" max="17" width="27.85546875" style="2" customWidth="1"/>
    <col min="18" max="18" width="18.7109375" style="2" customWidth="1"/>
    <col min="19" max="19" width="21.7109375" style="2" bestFit="1" customWidth="1"/>
    <col min="20" max="16384" width="9.140625" style="2"/>
  </cols>
  <sheetData>
    <row r="1" spans="1:17" ht="23.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23.2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23.2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7" ht="23.2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7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30.75" customHeight="1" x14ac:dyDescent="0.25">
      <c r="A8" s="70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7" ht="28.5" x14ac:dyDescent="0.25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7" ht="36" customHeight="1" x14ac:dyDescent="0.25">
      <c r="A10" s="71" t="s">
        <v>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7" ht="36" customHeight="1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7" ht="47.25" thickBot="1" x14ac:dyDescent="0.3">
      <c r="A12" s="4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5" t="s">
        <v>13</v>
      </c>
      <c r="K12" s="5" t="s">
        <v>14</v>
      </c>
      <c r="L12" s="5" t="s">
        <v>15</v>
      </c>
      <c r="M12" s="5" t="s">
        <v>16</v>
      </c>
      <c r="N12" s="5" t="s">
        <v>17</v>
      </c>
      <c r="O12" s="6" t="s">
        <v>18</v>
      </c>
    </row>
    <row r="13" spans="1:17" s="11" customFormat="1" ht="32.25" customHeight="1" x14ac:dyDescent="0.35">
      <c r="A13" s="7" t="s">
        <v>19</v>
      </c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</row>
    <row r="14" spans="1:17" ht="32.25" customHeight="1" x14ac:dyDescent="0.35">
      <c r="A14" s="12" t="s">
        <v>20</v>
      </c>
      <c r="B14" s="13">
        <f t="shared" ref="B14:M14" si="0">B15+B16</f>
        <v>2713621523</v>
      </c>
      <c r="C14" s="13">
        <f t="shared" si="0"/>
        <v>6642866.4400000004</v>
      </c>
      <c r="D14" s="13">
        <f t="shared" si="0"/>
        <v>9864896.1199999992</v>
      </c>
      <c r="E14" s="13">
        <f t="shared" si="0"/>
        <v>8924761.0099999998</v>
      </c>
      <c r="F14" s="13">
        <f t="shared" si="0"/>
        <v>5854319.2599999998</v>
      </c>
      <c r="G14" s="13">
        <f t="shared" si="0"/>
        <v>1104902894.97</v>
      </c>
      <c r="H14" s="13">
        <f t="shared" si="0"/>
        <v>18480804.620000001</v>
      </c>
      <c r="I14" s="13">
        <f t="shared" si="0"/>
        <v>17052213.879999999</v>
      </c>
      <c r="J14" s="13">
        <f t="shared" si="0"/>
        <v>194279754.03</v>
      </c>
      <c r="K14" s="13">
        <f t="shared" si="0"/>
        <v>1079743329.0880001</v>
      </c>
      <c r="L14" s="13">
        <f t="shared" si="0"/>
        <v>21862248.120000001</v>
      </c>
      <c r="M14" s="13">
        <f t="shared" si="0"/>
        <v>22075011.219999999</v>
      </c>
      <c r="N14" s="13">
        <v>29957430.890000001</v>
      </c>
      <c r="O14" s="14">
        <f>O15+O16</f>
        <v>2519640529.6479998</v>
      </c>
      <c r="P14" s="15"/>
      <c r="Q14" s="16"/>
    </row>
    <row r="15" spans="1:17" s="20" customFormat="1" ht="32.25" customHeight="1" x14ac:dyDescent="0.35">
      <c r="A15" s="17" t="s">
        <v>21</v>
      </c>
      <c r="B15" s="18">
        <v>2598621523</v>
      </c>
      <c r="C15" s="18">
        <v>0</v>
      </c>
      <c r="D15" s="13">
        <v>0</v>
      </c>
      <c r="E15" s="13">
        <v>0</v>
      </c>
      <c r="F15" s="13">
        <v>0</v>
      </c>
      <c r="G15" s="13">
        <v>1098621522.99</v>
      </c>
      <c r="H15" s="13">
        <v>0</v>
      </c>
      <c r="I15" s="13">
        <v>0</v>
      </c>
      <c r="J15" s="13">
        <v>194279754.03</v>
      </c>
      <c r="K15" s="13">
        <v>1079743329.0880001</v>
      </c>
      <c r="L15" s="13">
        <v>0</v>
      </c>
      <c r="M15" s="13">
        <v>0</v>
      </c>
      <c r="N15" s="13">
        <v>0</v>
      </c>
      <c r="O15" s="14">
        <f t="shared" ref="O15:O44" si="1">SUM(C15:N15)</f>
        <v>2372644606.1079998</v>
      </c>
      <c r="P15" s="15"/>
      <c r="Q15" s="19"/>
    </row>
    <row r="16" spans="1:17" s="20" customFormat="1" ht="32.25" customHeight="1" x14ac:dyDescent="0.35">
      <c r="A16" s="17" t="s">
        <v>22</v>
      </c>
      <c r="B16" s="18">
        <v>115000000</v>
      </c>
      <c r="C16" s="18">
        <v>6642866.4400000004</v>
      </c>
      <c r="D16" s="13">
        <v>9864896.1199999992</v>
      </c>
      <c r="E16" s="13">
        <v>8924761.0099999998</v>
      </c>
      <c r="F16" s="13">
        <v>5854319.2599999998</v>
      </c>
      <c r="G16" s="13">
        <v>6281371.9800000004</v>
      </c>
      <c r="H16" s="13">
        <v>18480804.620000001</v>
      </c>
      <c r="I16" s="13">
        <v>17052213.879999999</v>
      </c>
      <c r="J16" s="13">
        <v>0</v>
      </c>
      <c r="K16" s="13">
        <v>0</v>
      </c>
      <c r="L16" s="13">
        <v>21862248.120000001</v>
      </c>
      <c r="M16" s="13">
        <v>22075011.219999999</v>
      </c>
      <c r="N16" s="13">
        <f>SUM(N14:N15)</f>
        <v>29957430.890000001</v>
      </c>
      <c r="O16" s="14">
        <f t="shared" si="1"/>
        <v>146995923.54000002</v>
      </c>
      <c r="P16" s="15"/>
      <c r="Q16" s="19"/>
    </row>
    <row r="17" spans="1:19" ht="32.25" customHeight="1" x14ac:dyDescent="0.35">
      <c r="A17" s="12" t="s">
        <v>23</v>
      </c>
      <c r="B17" s="13">
        <f>B18</f>
        <v>2874821432</v>
      </c>
      <c r="C17" s="13">
        <f t="shared" ref="C17:O17" si="2">C18</f>
        <v>248264.02</v>
      </c>
      <c r="D17" s="13">
        <f t="shared" si="2"/>
        <v>82841.81</v>
      </c>
      <c r="E17" s="13">
        <f t="shared" si="2"/>
        <v>481220.26</v>
      </c>
      <c r="F17" s="13">
        <f t="shared" si="2"/>
        <v>154041.04999999999</v>
      </c>
      <c r="G17" s="13">
        <f t="shared" si="2"/>
        <v>144015.34</v>
      </c>
      <c r="H17" s="13">
        <f t="shared" si="2"/>
        <v>455250.33</v>
      </c>
      <c r="I17" s="13">
        <f t="shared" si="2"/>
        <v>33018.269999999997</v>
      </c>
      <c r="J17" s="13">
        <f t="shared" si="2"/>
        <v>742721.12</v>
      </c>
      <c r="K17" s="13">
        <f t="shared" si="2"/>
        <v>325324.71000000002</v>
      </c>
      <c r="L17" s="13">
        <f t="shared" si="2"/>
        <v>259409.31</v>
      </c>
      <c r="M17" s="13">
        <f t="shared" si="2"/>
        <v>178753.86</v>
      </c>
      <c r="N17" s="13">
        <v>96278.19</v>
      </c>
      <c r="O17" s="14">
        <f t="shared" si="2"/>
        <v>3201138.27</v>
      </c>
      <c r="P17" s="15"/>
      <c r="Q17" s="16"/>
    </row>
    <row r="18" spans="1:19" s="20" customFormat="1" ht="32.25" customHeight="1" x14ac:dyDescent="0.5">
      <c r="A18" s="17" t="s">
        <v>24</v>
      </c>
      <c r="B18" s="21">
        <v>2874821432</v>
      </c>
      <c r="C18" s="21">
        <v>248264.02</v>
      </c>
      <c r="D18" s="22">
        <v>82841.81</v>
      </c>
      <c r="E18" s="22">
        <v>481220.26</v>
      </c>
      <c r="F18" s="22">
        <v>154041.04999999999</v>
      </c>
      <c r="G18" s="22">
        <v>144015.34</v>
      </c>
      <c r="H18" s="22">
        <v>455250.33</v>
      </c>
      <c r="I18" s="22">
        <v>33018.269999999997</v>
      </c>
      <c r="J18" s="22">
        <v>742721.12</v>
      </c>
      <c r="K18" s="22">
        <f>(88441.57+176883.14+60000)</f>
        <v>325324.71000000002</v>
      </c>
      <c r="L18" s="22">
        <v>259409.31</v>
      </c>
      <c r="M18" s="22">
        <v>178753.86</v>
      </c>
      <c r="N18" s="22">
        <f>(N17)</f>
        <v>96278.19</v>
      </c>
      <c r="O18" s="23">
        <f t="shared" si="1"/>
        <v>3201138.27</v>
      </c>
      <c r="P18" s="19"/>
      <c r="Q18" s="19"/>
    </row>
    <row r="19" spans="1:19" s="29" customFormat="1" ht="35.25" customHeight="1" x14ac:dyDescent="0.35">
      <c r="A19" s="24" t="s">
        <v>25</v>
      </c>
      <c r="B19" s="25">
        <f t="shared" ref="B19:L19" si="3">B14+B17</f>
        <v>5588442955</v>
      </c>
      <c r="C19" s="25">
        <f t="shared" si="3"/>
        <v>6891130.46</v>
      </c>
      <c r="D19" s="25">
        <f t="shared" si="3"/>
        <v>9947737.9299999997</v>
      </c>
      <c r="E19" s="25">
        <f t="shared" si="3"/>
        <v>9405981.2699999996</v>
      </c>
      <c r="F19" s="25">
        <f t="shared" si="3"/>
        <v>6008360.3099999996</v>
      </c>
      <c r="G19" s="25">
        <f t="shared" si="3"/>
        <v>1105046910.3099999</v>
      </c>
      <c r="H19" s="25">
        <f t="shared" si="3"/>
        <v>18936054.949999999</v>
      </c>
      <c r="I19" s="25">
        <f t="shared" si="3"/>
        <v>17085232.149999999</v>
      </c>
      <c r="J19" s="25">
        <f t="shared" si="3"/>
        <v>195022475.15000001</v>
      </c>
      <c r="K19" s="25">
        <f t="shared" si="3"/>
        <v>1080068653.7980001</v>
      </c>
      <c r="L19" s="25">
        <f t="shared" si="3"/>
        <v>22121657.43</v>
      </c>
      <c r="M19" s="25">
        <f>M14+M17</f>
        <v>22253765.079999998</v>
      </c>
      <c r="N19" s="25">
        <f>N14+N17</f>
        <v>30053709.080000002</v>
      </c>
      <c r="O19" s="26">
        <f>O14+O17</f>
        <v>2522841667.9179997</v>
      </c>
      <c r="P19" s="27"/>
      <c r="Q19" s="28"/>
      <c r="S19" s="30"/>
    </row>
    <row r="20" spans="1:19" ht="23.25" customHeight="1" x14ac:dyDescent="0.35">
      <c r="A20" s="24"/>
      <c r="B20" s="25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14"/>
      <c r="Q20" s="19"/>
      <c r="S20" s="33"/>
    </row>
    <row r="21" spans="1:19" s="29" customFormat="1" ht="36.75" customHeight="1" x14ac:dyDescent="0.35">
      <c r="A21" s="34" t="s">
        <v>26</v>
      </c>
      <c r="B21" s="32">
        <f t="shared" ref="B21:O21" si="4">(B63)</f>
        <v>5588442955</v>
      </c>
      <c r="C21" s="32">
        <f t="shared" si="4"/>
        <v>21394911.369999997</v>
      </c>
      <c r="D21" s="32">
        <f t="shared" si="4"/>
        <v>28759495.039999999</v>
      </c>
      <c r="E21" s="32">
        <f t="shared" si="4"/>
        <v>1539042207.0999999</v>
      </c>
      <c r="F21" s="32">
        <f t="shared" si="4"/>
        <v>28349747.230000004</v>
      </c>
      <c r="G21" s="32">
        <f t="shared" si="4"/>
        <v>162088462.73900002</v>
      </c>
      <c r="H21" s="32">
        <f t="shared" si="4"/>
        <v>37072996.329999998</v>
      </c>
      <c r="I21" s="32">
        <f t="shared" si="4"/>
        <v>1056795040.8399999</v>
      </c>
      <c r="J21" s="32">
        <f t="shared" si="4"/>
        <v>80580356.170000002</v>
      </c>
      <c r="K21" s="32">
        <f t="shared" si="4"/>
        <v>190328314.85999998</v>
      </c>
      <c r="L21" s="32">
        <f t="shared" si="4"/>
        <v>47245247.842000008</v>
      </c>
      <c r="M21" s="32">
        <f>(M63)</f>
        <v>33764379.910000004</v>
      </c>
      <c r="N21" s="32">
        <f>(N63)</f>
        <v>630331274.14400005</v>
      </c>
      <c r="O21" s="35">
        <f t="shared" si="4"/>
        <v>3855752433.5749998</v>
      </c>
      <c r="P21" s="27"/>
      <c r="Q21" s="28"/>
      <c r="S21" s="30"/>
    </row>
    <row r="22" spans="1:19" s="42" customFormat="1" ht="53.25" customHeight="1" x14ac:dyDescent="0.35">
      <c r="A22" s="36" t="s">
        <v>27</v>
      </c>
      <c r="B22" s="37">
        <f t="shared" ref="B22:L22" si="5">SUM(B23:B27)</f>
        <v>366391667</v>
      </c>
      <c r="C22" s="37">
        <f t="shared" si="5"/>
        <v>11297157.119999999</v>
      </c>
      <c r="D22" s="37">
        <f t="shared" si="5"/>
        <v>11555103.35</v>
      </c>
      <c r="E22" s="37">
        <f t="shared" si="5"/>
        <v>20335114.829999998</v>
      </c>
      <c r="F22" s="37">
        <f t="shared" si="5"/>
        <v>12904543.800000001</v>
      </c>
      <c r="G22" s="37">
        <f t="shared" si="5"/>
        <v>11563956.719999999</v>
      </c>
      <c r="H22" s="37">
        <f t="shared" si="5"/>
        <v>20754828.809999999</v>
      </c>
      <c r="I22" s="37">
        <f t="shared" si="5"/>
        <v>13928431.100000001</v>
      </c>
      <c r="J22" s="37">
        <f t="shared" si="5"/>
        <v>15871740.289999999</v>
      </c>
      <c r="K22" s="37">
        <f t="shared" si="5"/>
        <v>13583059.618000003</v>
      </c>
      <c r="L22" s="37">
        <f t="shared" si="5"/>
        <v>14216722.060000001</v>
      </c>
      <c r="M22" s="37">
        <f>SUM(M23:M27)</f>
        <v>13207670.790000001</v>
      </c>
      <c r="N22" s="37">
        <f>SUM(N23:N27)</f>
        <v>43568802.130000003</v>
      </c>
      <c r="O22" s="38">
        <f>SUM(O23:O27)</f>
        <v>202787130.61800003</v>
      </c>
      <c r="P22" s="39"/>
      <c r="Q22" s="40"/>
      <c r="R22" s="41"/>
      <c r="S22" s="33"/>
    </row>
    <row r="23" spans="1:19" s="20" customFormat="1" ht="29.25" customHeight="1" x14ac:dyDescent="0.35">
      <c r="A23" s="17" t="s">
        <v>28</v>
      </c>
      <c r="B23" s="13">
        <v>235283334</v>
      </c>
      <c r="C23" s="13">
        <v>8169551.0099999998</v>
      </c>
      <c r="D23" s="13">
        <f>('[1]Detalle Ejecucion Febrero 23'!$E$12)</f>
        <v>7897600</v>
      </c>
      <c r="E23" s="13">
        <v>9582371.5500000007</v>
      </c>
      <c r="F23" s="13">
        <f>('[1]Formato Presentacion Abril '!$E$14)</f>
        <v>8064750.4400000004</v>
      </c>
      <c r="G23" s="13">
        <f>('[1]Formato Presentacion Mayo '!$E$14)</f>
        <v>8105305.2400000002</v>
      </c>
      <c r="H23" s="13">
        <f>('[1]Detalle de Ejecucion Junio 23'!$E$14)</f>
        <v>7725233.3300000001</v>
      </c>
      <c r="I23" s="13">
        <f>('[1]Detalle de Ejecucion Julio 23'!$F$15)</f>
        <v>7699400</v>
      </c>
      <c r="J23" s="13">
        <f>('[1]Formato Presentacion Agosto'!$E$14)</f>
        <v>8533121.4699999988</v>
      </c>
      <c r="K23" s="13">
        <f>('[2]Formato Presentacion Sept'!$E$14)</f>
        <v>8791720.870000001</v>
      </c>
      <c r="L23" s="13">
        <f>('[2]Formato de Presentacion Octubre'!$E$13)</f>
        <v>9904504.2599999998</v>
      </c>
      <c r="M23" s="13">
        <f>('[2]Detalle de Ejecución Noviembre'!E13)</f>
        <v>8469520</v>
      </c>
      <c r="N23" s="13">
        <f>('[2]Formato Presentación Diciembre'!E13)</f>
        <v>16377466.390000001</v>
      </c>
      <c r="O23" s="14">
        <f>SUM(C23:N23)</f>
        <v>109320544.56</v>
      </c>
      <c r="P23" s="19"/>
      <c r="Q23" s="19"/>
      <c r="S23" s="33"/>
    </row>
    <row r="24" spans="1:19" s="20" customFormat="1" ht="32.25" customHeight="1" x14ac:dyDescent="0.35">
      <c r="A24" s="17" t="s">
        <v>29</v>
      </c>
      <c r="B24" s="13">
        <v>46100000</v>
      </c>
      <c r="C24" s="13">
        <v>2063077.71</v>
      </c>
      <c r="D24" s="13">
        <f>('[1]Detalle Ejecucion Febrero 23'!$E$28)</f>
        <v>2354467.42</v>
      </c>
      <c r="E24" s="13">
        <v>9545248.2799999993</v>
      </c>
      <c r="F24" s="13">
        <f>('[1]Detalle Ejecucion Abril 23 '!$E$29)</f>
        <v>3212110.06</v>
      </c>
      <c r="G24" s="13">
        <f>('[1]Formato Presentacion Mayo '!$E$32)</f>
        <v>2047823.27</v>
      </c>
      <c r="H24" s="13">
        <f>('[1]Detalle de Ejecucion Junio 23'!$E$30)</f>
        <v>3064274.7</v>
      </c>
      <c r="I24" s="13">
        <f>('[1]Detalle de Ejecucion Julio 23'!$F$31)</f>
        <v>2542733.9900000002</v>
      </c>
      <c r="J24" s="13">
        <f>('[1]Formato Presentacion Agosto'!$E$32)</f>
        <v>2434116.7200000002</v>
      </c>
      <c r="K24" s="13">
        <f>('[2]Formato Presentacion Sept'!$E$15)</f>
        <v>2388001.628</v>
      </c>
      <c r="L24" s="13">
        <f>('[2]Formato de Presentacion Octubre'!$E$14)</f>
        <v>2400098.67</v>
      </c>
      <c r="M24" s="13">
        <f>('[2]Formato Presentación Noviem (2)'!E14)</f>
        <v>2766931.8899999997</v>
      </c>
      <c r="N24" s="13">
        <f>('[2]Formato Presentación Diciembre'!E14)</f>
        <v>2230181.62</v>
      </c>
      <c r="O24" s="14">
        <f>SUM(C24:N24)</f>
        <v>37049065.957999997</v>
      </c>
      <c r="P24" s="19"/>
      <c r="Q24" s="19"/>
      <c r="S24" s="33"/>
    </row>
    <row r="25" spans="1:19" s="20" customFormat="1" ht="54" customHeight="1" x14ac:dyDescent="0.35">
      <c r="A25" s="12" t="s">
        <v>30</v>
      </c>
      <c r="B25" s="13">
        <v>4300000</v>
      </c>
      <c r="C25" s="13">
        <v>0</v>
      </c>
      <c r="D25" s="13">
        <f>('[1]Detalle Ejecucion Febrero 23'!$E$52)</f>
        <v>0</v>
      </c>
      <c r="E25" s="13">
        <v>70000</v>
      </c>
      <c r="F25" s="13">
        <f>('[1]Detalle Ejecucion Abril 23 '!$E$63)</f>
        <v>9414.4</v>
      </c>
      <c r="G25" s="13">
        <f>('[1]Formato Presentacion Mayo '!$E$49)</f>
        <v>10515.2</v>
      </c>
      <c r="H25" s="13">
        <f>('[1]Detalle de Ejecucion Junio 23'!$E$57)</f>
        <v>55000</v>
      </c>
      <c r="I25" s="13">
        <f>('[1]Detalle de Ejecucion Julio 23'!$F$59)</f>
        <v>0</v>
      </c>
      <c r="J25" s="13">
        <f>('[1]Formato Presentacion Agosto'!$E$49)</f>
        <v>54315.199999999997</v>
      </c>
      <c r="K25" s="13">
        <f>('[2]Formato Presentacion Sept'!$E$16)</f>
        <v>18374</v>
      </c>
      <c r="L25" s="13">
        <f>('[2]Formato de Presentacion Octubre'!$E$15)</f>
        <v>0</v>
      </c>
      <c r="M25" s="13">
        <f>('[2]Formato Presentación Noviem (2)'!E15)</f>
        <v>103545</v>
      </c>
      <c r="N25" s="13">
        <f>('[2]Formato Presentación Diciembre'!E15)</f>
        <v>66400</v>
      </c>
      <c r="O25" s="14">
        <f>SUM(C25:N25)</f>
        <v>387563.8</v>
      </c>
      <c r="P25" s="19"/>
      <c r="Q25" s="19"/>
      <c r="S25" s="33"/>
    </row>
    <row r="26" spans="1:19" s="20" customFormat="1" ht="51" customHeight="1" x14ac:dyDescent="0.35">
      <c r="A26" s="12" t="s">
        <v>31</v>
      </c>
      <c r="B26" s="13">
        <v>60708333</v>
      </c>
      <c r="C26" s="13">
        <v>10000</v>
      </c>
      <c r="D26" s="13">
        <f>('[1]Detalle Ejecucion Febrero 23'!$E$58)</f>
        <v>249792.34</v>
      </c>
      <c r="E26" s="13">
        <v>97062.76</v>
      </c>
      <c r="F26" s="13">
        <f>('[1]Detalle Ejecucion Abril 23 '!$F$70)</f>
        <v>529349.33000000007</v>
      </c>
      <c r="G26" s="13">
        <f>('[1]Formato Presentacion Mayo '!$E$55)</f>
        <v>305267.65000000002</v>
      </c>
      <c r="H26" s="13">
        <f>('[1]Detalle de Ejecucion Junio 23'!$E$63)</f>
        <v>8843148.0399999991</v>
      </c>
      <c r="I26" s="13">
        <f>('[1]Detalle de Ejecucion Julio 23'!$F$64)</f>
        <v>2623074.29</v>
      </c>
      <c r="J26" s="13">
        <f>('[1]Formato Presentacion Agosto'!$E$55)</f>
        <v>3796982.48</v>
      </c>
      <c r="K26" s="13">
        <f>('[2]Formato Presentacion Sept'!$E$17)</f>
        <v>1355404.99</v>
      </c>
      <c r="L26" s="13">
        <f>('[2]Formato de Presentacion Octubre'!$E$16)</f>
        <v>889441.5</v>
      </c>
      <c r="M26" s="13">
        <v>723751.73</v>
      </c>
      <c r="N26" s="13">
        <f>('[2]Formato Presentación Diciembre'!E16)</f>
        <v>23768805.120000001</v>
      </c>
      <c r="O26" s="14">
        <f>SUM(C26:N26)</f>
        <v>43192080.230000004</v>
      </c>
      <c r="P26" s="19"/>
      <c r="Q26" s="19"/>
      <c r="S26" s="33"/>
    </row>
    <row r="27" spans="1:19" s="20" customFormat="1" ht="51" customHeight="1" x14ac:dyDescent="0.35">
      <c r="A27" s="12" t="s">
        <v>32</v>
      </c>
      <c r="B27" s="13">
        <v>20000000</v>
      </c>
      <c r="C27" s="13">
        <v>1054528.3999999999</v>
      </c>
      <c r="D27" s="13">
        <f>('[1]Detalle Ejecucion Febrero 23'!$E$64)</f>
        <v>1053243.5900000001</v>
      </c>
      <c r="E27" s="13">
        <v>1040432.24</v>
      </c>
      <c r="F27" s="13">
        <f>('[1]Detalle Ejecucion Abril 23 '!$F$78)</f>
        <v>1088919.57</v>
      </c>
      <c r="G27" s="13">
        <f>('[1]Formato Presentacion Mayo '!$E$61)</f>
        <v>1095045.3600000001</v>
      </c>
      <c r="H27" s="13">
        <f>('[1]Detalle de Ejecucion Junio 23'!$E$72)</f>
        <v>1067172.74</v>
      </c>
      <c r="I27" s="13">
        <f>('[1]Detalle de Ejecucion Julio 23'!$F$74)</f>
        <v>1063222.82</v>
      </c>
      <c r="J27" s="13">
        <f>('[1]Formato Presentacion Agosto'!$E$61)</f>
        <v>1053204.42</v>
      </c>
      <c r="K27" s="13">
        <f>('[2]Formato Presentacion Sept'!$E$18)</f>
        <v>1029558.13</v>
      </c>
      <c r="L27" s="13">
        <f>('[2]Formato de Presentacion Octubre'!$E$17)</f>
        <v>1022677.63</v>
      </c>
      <c r="M27" s="13">
        <f>('[2]Formato Presentación Noviem (2)'!E17)</f>
        <v>1143922.17</v>
      </c>
      <c r="N27" s="13">
        <f>('[2]Formato Presentación Diciembre'!E17)</f>
        <v>1125949</v>
      </c>
      <c r="O27" s="14">
        <f>SUM(C27:N27)</f>
        <v>12837876.070000002</v>
      </c>
      <c r="P27" s="19"/>
      <c r="Q27" s="19"/>
      <c r="S27" s="33"/>
    </row>
    <row r="28" spans="1:19" ht="48.75" customHeight="1" x14ac:dyDescent="0.35">
      <c r="A28" s="36" t="s">
        <v>33</v>
      </c>
      <c r="B28" s="37">
        <f t="shared" ref="B28:N28" si="6">SUM(B29:B37)</f>
        <v>559159000</v>
      </c>
      <c r="C28" s="37">
        <f t="shared" si="6"/>
        <v>5989504.7799999993</v>
      </c>
      <c r="D28" s="37">
        <f t="shared" si="6"/>
        <v>6855689.5300000003</v>
      </c>
      <c r="E28" s="37">
        <f>SUM(E29:E37)</f>
        <v>6155284.8900000006</v>
      </c>
      <c r="F28" s="37">
        <f t="shared" si="6"/>
        <v>4783932.82</v>
      </c>
      <c r="G28" s="37">
        <f t="shared" si="6"/>
        <v>125922608.029</v>
      </c>
      <c r="H28" s="37">
        <f t="shared" si="6"/>
        <v>6032507.959999999</v>
      </c>
      <c r="I28" s="37">
        <f t="shared" si="6"/>
        <v>8625078.2999999989</v>
      </c>
      <c r="J28" s="37">
        <f t="shared" si="6"/>
        <v>30114687.689999998</v>
      </c>
      <c r="K28" s="37">
        <f t="shared" si="6"/>
        <v>131066985.522</v>
      </c>
      <c r="L28" s="37">
        <f t="shared" si="6"/>
        <v>8615305.2100000009</v>
      </c>
      <c r="M28" s="37">
        <f t="shared" si="6"/>
        <v>7072477.3300000001</v>
      </c>
      <c r="N28" s="37">
        <f t="shared" si="6"/>
        <v>18904134.473999999</v>
      </c>
      <c r="O28" s="38">
        <f>SUM(O29:O37)</f>
        <v>360138196.53500003</v>
      </c>
      <c r="P28" s="39"/>
      <c r="Q28" s="40"/>
      <c r="R28" s="41"/>
      <c r="S28" s="33"/>
    </row>
    <row r="29" spans="1:19" s="20" customFormat="1" ht="35.25" customHeight="1" x14ac:dyDescent="0.35">
      <c r="A29" s="17" t="s">
        <v>34</v>
      </c>
      <c r="B29" s="13">
        <v>15344000</v>
      </c>
      <c r="C29" s="13">
        <v>853249.23</v>
      </c>
      <c r="D29" s="13">
        <f>('[1]Detalle Ejecucion Febrero 23'!$E$72)</f>
        <v>277825.84999999998</v>
      </c>
      <c r="E29" s="13">
        <v>1044671.09</v>
      </c>
      <c r="F29" s="13">
        <f>('[1]Detalle Ejecucion Abril 23 '!$F$89)</f>
        <v>924120.09000000008</v>
      </c>
      <c r="G29" s="13">
        <f>('[1]Formato Presentacion Mayo '!$E$67)</f>
        <v>865027.91</v>
      </c>
      <c r="H29" s="13">
        <f>('[1]Detalle de Ejecucion Junio 23'!$E$77)</f>
        <v>749222.8</v>
      </c>
      <c r="I29" s="13">
        <f>('[1]Detalle de Ejecucion Julio 23'!$F$79)</f>
        <v>986066.25</v>
      </c>
      <c r="J29" s="13">
        <f>('[2]Formato Presentacion Agosto (2)'!$E$67)</f>
        <v>1508248.5699999998</v>
      </c>
      <c r="K29" s="13">
        <f>('[2]Formato Presentacion Sept'!$E$20)</f>
        <v>967986.44000000006</v>
      </c>
      <c r="L29" s="13">
        <f>('[2]Formato de Presentacion Octubre'!$E$19)</f>
        <v>940214.72</v>
      </c>
      <c r="M29" s="13">
        <f>('[2]Formato Presentación Noviem (2)'!E19)</f>
        <v>984679.08</v>
      </c>
      <c r="N29" s="13">
        <f>('[2]Formato Presentación Diciembre'!E19)</f>
        <v>917592.44000000006</v>
      </c>
      <c r="O29" s="14">
        <f t="shared" si="1"/>
        <v>11018904.469999999</v>
      </c>
      <c r="P29" s="19"/>
      <c r="Q29" s="19"/>
      <c r="S29" s="33"/>
    </row>
    <row r="30" spans="1:19" s="20" customFormat="1" ht="54" customHeight="1" x14ac:dyDescent="0.35">
      <c r="A30" s="12" t="s">
        <v>35</v>
      </c>
      <c r="B30" s="13">
        <v>60150000</v>
      </c>
      <c r="C30" s="13">
        <v>7467.04</v>
      </c>
      <c r="D30" s="13">
        <f>('[1]Detalle Ejecucion Febrero 23'!$E$87)</f>
        <v>11328</v>
      </c>
      <c r="E30" s="13">
        <v>0</v>
      </c>
      <c r="F30" s="13">
        <f>('[1]Detalle Ejecucion Abril 23 '!$F$104)</f>
        <v>70.8</v>
      </c>
      <c r="G30" s="13">
        <f>('[1]Formato Presentacion Mayo '!$E$80)</f>
        <v>0</v>
      </c>
      <c r="H30" s="13">
        <f>('[1]Detalle de Ejecucion Junio 23'!$E$91)</f>
        <v>790.6</v>
      </c>
      <c r="I30" s="13">
        <f>('[1]Detalle de Ejecucion Julio 23'!$F$94)</f>
        <v>0</v>
      </c>
      <c r="J30" s="13">
        <f>('[1]Formato Presentacion Agosto'!$E$80)</f>
        <v>531</v>
      </c>
      <c r="K30" s="13">
        <f>('[2]Formato Presentacion Sept'!$E$21)</f>
        <v>660.8</v>
      </c>
      <c r="L30" s="13">
        <f>('[2]Formato de Presentacion Octubre'!$E$20)</f>
        <v>87980.800000000003</v>
      </c>
      <c r="M30" s="13">
        <f>('[2]Formato Presentación Noviem (2)'!E20)</f>
        <v>0</v>
      </c>
      <c r="N30" s="13">
        <f>('[2]Formato Presentación Diciembre'!E20)</f>
        <v>47.2</v>
      </c>
      <c r="O30" s="14">
        <f t="shared" si="1"/>
        <v>108876.24</v>
      </c>
      <c r="P30" s="19"/>
      <c r="Q30" s="19"/>
      <c r="S30" s="33"/>
    </row>
    <row r="31" spans="1:19" s="20" customFormat="1" ht="32.25" customHeight="1" x14ac:dyDescent="0.35">
      <c r="A31" s="17" t="s">
        <v>36</v>
      </c>
      <c r="B31" s="13">
        <v>16100000</v>
      </c>
      <c r="C31" s="13">
        <v>1091840</v>
      </c>
      <c r="D31" s="13">
        <f>('[1]Detalle Ejecucion Febrero 23'!$E$92)</f>
        <v>1638670</v>
      </c>
      <c r="E31" s="13">
        <v>1359465</v>
      </c>
      <c r="F31" s="13">
        <f>('[1]Detalle Ejecucion Abril 23 '!$F$109)</f>
        <v>1038723.48</v>
      </c>
      <c r="G31" s="13">
        <f>('[1]Formato Presentacion Mayo '!$E$84)</f>
        <v>1130461.74</v>
      </c>
      <c r="H31" s="13">
        <f>('[1]Detalle de Ejecucion Junio 23'!$E$96)</f>
        <v>1209851.74</v>
      </c>
      <c r="I31" s="13">
        <f>('[1]Detalle de Ejecucion Julio 23'!$F$100)</f>
        <v>974259.63</v>
      </c>
      <c r="J31" s="13">
        <f>('[1]Formato Presentacion Agosto'!$E$84)</f>
        <v>1264474.1400000001</v>
      </c>
      <c r="K31" s="13">
        <f>('[2]Formato Presentacion Sept'!$E$22)</f>
        <v>1702862.1800000002</v>
      </c>
      <c r="L31" s="13">
        <f>('[2]Formato de Presentacion Octubre'!$E$21)</f>
        <v>927600</v>
      </c>
      <c r="M31" s="13">
        <f>('[2]Formato Presentación Noviem (2)'!E21)</f>
        <v>1027150</v>
      </c>
      <c r="N31" s="13">
        <f>('[2]Formato Presentación Diciembre'!E21)</f>
        <v>1622957.4500000002</v>
      </c>
      <c r="O31" s="14">
        <f t="shared" si="1"/>
        <v>14988315.360000003</v>
      </c>
      <c r="P31" s="19"/>
      <c r="Q31" s="43"/>
      <c r="S31" s="33"/>
    </row>
    <row r="32" spans="1:19" s="20" customFormat="1" ht="23.25" customHeight="1" x14ac:dyDescent="0.35">
      <c r="A32" s="17" t="s">
        <v>37</v>
      </c>
      <c r="B32" s="13">
        <v>500000</v>
      </c>
      <c r="C32" s="13">
        <v>0</v>
      </c>
      <c r="D32" s="13">
        <f>('[1]Detalle Ejecucion Febrero 23'!$E$100)</f>
        <v>4200</v>
      </c>
      <c r="E32" s="13">
        <v>250</v>
      </c>
      <c r="F32" s="13">
        <f>('[1]Detalle Ejecucion Abril 23 '!$F$119)</f>
        <v>13140</v>
      </c>
      <c r="G32" s="13">
        <f>('[1]Formato Presentacion Mayo '!$E$126)</f>
        <v>314</v>
      </c>
      <c r="H32" s="13">
        <f>('[1]Detalle de Ejecucion Junio 23'!$E$106)</f>
        <v>7128</v>
      </c>
      <c r="I32" s="13">
        <f>('[1]Detalle de Ejecucion Julio 23'!$F$107)</f>
        <v>800</v>
      </c>
      <c r="J32" s="13">
        <f>('[1]Formato Presentacion Agosto'!$E$126)</f>
        <v>161234</v>
      </c>
      <c r="K32" s="13">
        <f>('[2]Formato Presentacion Sept'!$E$23)</f>
        <v>13482</v>
      </c>
      <c r="L32" s="13">
        <f>('[2]Formato de Presentacion Octubre'!$E$22)</f>
        <v>3156</v>
      </c>
      <c r="M32" s="13">
        <f>('[2]Formato Presentación Noviem (2)'!E22)</f>
        <v>8318</v>
      </c>
      <c r="N32" s="13">
        <f>('[2]Formato Presentación Diciembre'!E22)</f>
        <v>75114</v>
      </c>
      <c r="O32" s="14">
        <f t="shared" si="1"/>
        <v>287136</v>
      </c>
      <c r="P32" s="19"/>
      <c r="Q32" s="19"/>
      <c r="S32" s="33"/>
    </row>
    <row r="33" spans="1:19" s="20" customFormat="1" ht="23.25" customHeight="1" x14ac:dyDescent="0.35">
      <c r="A33" s="17" t="s">
        <v>38</v>
      </c>
      <c r="B33" s="13">
        <v>8000000</v>
      </c>
      <c r="C33" s="13">
        <v>91943.24</v>
      </c>
      <c r="D33" s="13">
        <f>('[1]Detalle Ejecucion Febrero 23'!$E$112)</f>
        <v>235313.24</v>
      </c>
      <c r="E33" s="13">
        <f>('[1]Detalle Ejecucion Febrero 23'!$E$112)</f>
        <v>235313.24</v>
      </c>
      <c r="F33" s="13">
        <f>('[1]Detalle Ejecucion Abril 23 '!$F$135)</f>
        <v>378683.24</v>
      </c>
      <c r="G33" s="13">
        <f>('[1]Formato Presentacion Mayo '!$E$132)</f>
        <v>414239.77</v>
      </c>
      <c r="H33" s="13">
        <f>('[1]Detalle de Ejecucion Junio 23'!$E$115)</f>
        <v>378683.24</v>
      </c>
      <c r="I33" s="13">
        <f>('[1]Detalle de Ejecucion Julio 23'!$F$115)</f>
        <v>91943.24</v>
      </c>
      <c r="J33" s="13">
        <f>('[1]Formato Presentacion Agosto'!$E$132)</f>
        <v>1125313.24</v>
      </c>
      <c r="K33" s="13">
        <f>('[2]Formato Presentacion Sept'!$E$24)</f>
        <v>91943.24</v>
      </c>
      <c r="L33" s="13">
        <f>('[2]Formato de Presentacion Octubre'!$E$23)</f>
        <v>0</v>
      </c>
      <c r="M33" s="13">
        <f>('[2]Formato Presentación Noviem (2)'!E23)</f>
        <v>183886.48</v>
      </c>
      <c r="N33" s="13">
        <f>('[2]Formato Presentación Diciembre'!E23)</f>
        <v>370926.3</v>
      </c>
      <c r="O33" s="14">
        <f t="shared" si="1"/>
        <v>3598188.47</v>
      </c>
      <c r="P33" s="19"/>
      <c r="Q33" s="19"/>
      <c r="S33" s="33"/>
    </row>
    <row r="34" spans="1:19" s="20" customFormat="1" ht="23.25" customHeight="1" x14ac:dyDescent="0.35">
      <c r="A34" s="17" t="s">
        <v>39</v>
      </c>
      <c r="B34" s="13">
        <v>14000000</v>
      </c>
      <c r="C34" s="13">
        <v>679312.45</v>
      </c>
      <c r="D34" s="13">
        <f>('[1]Detalle Ejecucion Febrero 23'!$E$120)</f>
        <v>682952.39</v>
      </c>
      <c r="E34" s="13">
        <v>645020.18999999994</v>
      </c>
      <c r="F34" s="13">
        <f>('[1]Detalle Ejecucion Abril 23 '!$F$144)</f>
        <v>625852.04</v>
      </c>
      <c r="G34" s="13">
        <f>('[1]Formato Presentacion Mayo '!$E$137)</f>
        <v>654058.69999999995</v>
      </c>
      <c r="H34" s="13">
        <f>('[1]Detalle de Ejecucion Junio 23'!$E$121)</f>
        <v>681570.8</v>
      </c>
      <c r="I34" s="13">
        <f>('[1]Detalle de Ejecucion Julio 23'!$F$120)</f>
        <v>508975.02999999997</v>
      </c>
      <c r="J34" s="13">
        <f>('[1]Formato Presentacion Agosto'!$E$137)</f>
        <v>830354.66999999993</v>
      </c>
      <c r="K34" s="13">
        <f>('[2]Formato Presentacion Sept'!$E$25)</f>
        <v>2865851.71</v>
      </c>
      <c r="L34" s="13">
        <f>('[2]Formato de Presentacion Octubre'!$E$24)</f>
        <v>707288.17999999993</v>
      </c>
      <c r="M34" s="13">
        <f>('[2]Formato Presentación Noviem (2)'!E24)</f>
        <v>2597830.13</v>
      </c>
      <c r="N34" s="13">
        <f>('[2]Formato Presentación Diciembre'!E24)</f>
        <v>1695796.47</v>
      </c>
      <c r="O34" s="14">
        <f t="shared" si="1"/>
        <v>13174862.76</v>
      </c>
      <c r="P34" s="19"/>
      <c r="Q34" s="19"/>
      <c r="S34" s="33"/>
    </row>
    <row r="35" spans="1:19" s="20" customFormat="1" ht="93" x14ac:dyDescent="0.35">
      <c r="A35" s="12" t="s">
        <v>40</v>
      </c>
      <c r="B35" s="13">
        <v>69600000</v>
      </c>
      <c r="C35" s="13">
        <v>13688</v>
      </c>
      <c r="D35" s="13">
        <f>('[1]Detalle Ejecucion Febrero 23'!$E$130)</f>
        <v>228229.7</v>
      </c>
      <c r="E35" s="13">
        <v>650593</v>
      </c>
      <c r="F35" s="13">
        <f>('[1]Detalle Ejecucion Abril 23 '!$F$154)</f>
        <v>6844</v>
      </c>
      <c r="G35" s="13">
        <f>('[1]Formato Presentacion Mayo '!$E$146)</f>
        <v>438989.5</v>
      </c>
      <c r="H35" s="13">
        <f>('[1]Detalle de Ejecucion Junio 23'!$E$131)</f>
        <v>665388.91999999993</v>
      </c>
      <c r="I35" s="13">
        <f>('[1]Detalle de Ejecucion Julio 23'!$F$129)</f>
        <v>1707626.38</v>
      </c>
      <c r="J35" s="13">
        <f>('[1]Formato Presentacion Agosto'!$E$146)</f>
        <v>1365107.38</v>
      </c>
      <c r="K35" s="13">
        <f>('[2]Formato Presentacion Sept'!$E$26)</f>
        <v>351362.24</v>
      </c>
      <c r="L35" s="13">
        <f>('[2]Formato de Presentacion Octubre'!$E$25)</f>
        <v>1529675.3</v>
      </c>
      <c r="M35" s="13">
        <f>('[2]Formato Presentación Noviem (2)'!E25)</f>
        <v>166350.5</v>
      </c>
      <c r="N35" s="13">
        <f>('[2]Formato Presentación Diciembre'!E25)</f>
        <v>957647.88000000012</v>
      </c>
      <c r="O35" s="14">
        <f t="shared" si="1"/>
        <v>8081502.7999999998</v>
      </c>
      <c r="P35" s="19"/>
      <c r="Q35" s="19"/>
      <c r="S35" s="33"/>
    </row>
    <row r="36" spans="1:19" s="20" customFormat="1" ht="69.75" x14ac:dyDescent="0.35">
      <c r="A36" s="12" t="s">
        <v>41</v>
      </c>
      <c r="B36" s="13">
        <v>370000000</v>
      </c>
      <c r="C36" s="13">
        <v>3252004.82</v>
      </c>
      <c r="D36" s="13">
        <f>('[1]Detalle Ejecucion Febrero 23'!$E$145)</f>
        <v>3442327.65</v>
      </c>
      <c r="E36" s="13">
        <v>2219972.37</v>
      </c>
      <c r="F36" s="13">
        <f>('[1]Detalle Ejecucion Abril 23 '!$F$169)</f>
        <v>563413.42999999993</v>
      </c>
      <c r="G36" s="13">
        <f>('[1]Formato Presentacion Mayo '!$E$160)</f>
        <v>122419516.40899999</v>
      </c>
      <c r="H36" s="13">
        <f>('[1]Detalle de Ejecucion Junio 23'!$E$152)</f>
        <v>2326537.86</v>
      </c>
      <c r="I36" s="13">
        <v>4355407.7699999996</v>
      </c>
      <c r="J36" s="13">
        <f>('[1]Formato Presentacion Agosto'!$E$160)</f>
        <v>23859424.689999998</v>
      </c>
      <c r="K36" s="13">
        <f>('[2]Formato Presentacion Sept'!$E$27)</f>
        <v>125068588.912</v>
      </c>
      <c r="L36" s="13">
        <f>('[2]Formato de Presentacion Octubre'!$E$26)</f>
        <v>4419390.21</v>
      </c>
      <c r="M36" s="13">
        <f>('[2]Formato Presentación Noviem (2)'!E26)</f>
        <v>2104263.14</v>
      </c>
      <c r="N36" s="13">
        <f>('[2]Formato Presentación Diciembre'!E26)</f>
        <v>13264052.733999997</v>
      </c>
      <c r="O36" s="14">
        <f t="shared" si="1"/>
        <v>307294899.995</v>
      </c>
      <c r="P36" s="19"/>
      <c r="Q36" s="19"/>
      <c r="S36" s="33"/>
    </row>
    <row r="37" spans="1:19" s="20" customFormat="1" ht="46.5" x14ac:dyDescent="0.35">
      <c r="A37" s="12" t="s">
        <v>42</v>
      </c>
      <c r="B37" s="13">
        <v>5465000</v>
      </c>
      <c r="C37" s="13">
        <v>0</v>
      </c>
      <c r="D37" s="13">
        <f>('[1]Detalle Ejecucion Febrero 23'!$E$188)</f>
        <v>334842.7</v>
      </c>
      <c r="E37" s="13">
        <v>0</v>
      </c>
      <c r="F37" s="13">
        <f>('[1]Detalle Ejecucion Abril 23 '!$F$203)</f>
        <v>1233085.74</v>
      </c>
      <c r="G37" s="13">
        <f>('[1]Formato Presentacion Mayo '!$E$195)</f>
        <v>0</v>
      </c>
      <c r="H37" s="13">
        <f>('[1]Detalle de Ejecucion Junio 23'!$E$187)</f>
        <v>13334</v>
      </c>
      <c r="I37" s="13">
        <f>('[1]Detalle de Ejecucion Julio 23'!$F$178)</f>
        <v>0</v>
      </c>
      <c r="J37" s="13">
        <f>('[1]Formato Presentacion Agosto'!$E$195)</f>
        <v>0</v>
      </c>
      <c r="K37" s="13">
        <f>('[2]Formato Presentacion Sept'!$E$28)</f>
        <v>4248</v>
      </c>
      <c r="L37" s="13">
        <f>('[2]Formato de Presentacion Octubre'!$E$27)</f>
        <v>0</v>
      </c>
      <c r="M37" s="13">
        <f>('[2]Formato Presentación Noviem (2)'!E27)</f>
        <v>0</v>
      </c>
      <c r="N37" s="13">
        <f>('[2]Formato Presentación Noviem (2)'!E27)</f>
        <v>0</v>
      </c>
      <c r="O37" s="14">
        <f t="shared" si="1"/>
        <v>1585510.44</v>
      </c>
      <c r="P37" s="19"/>
      <c r="Q37" s="19"/>
      <c r="S37" s="33"/>
    </row>
    <row r="38" spans="1:19" ht="33.75" customHeight="1" x14ac:dyDescent="0.35">
      <c r="A38" s="36" t="s">
        <v>43</v>
      </c>
      <c r="B38" s="37">
        <f t="shared" ref="B38:N38" si="7">SUM(B39:B46)</f>
        <v>35142288</v>
      </c>
      <c r="C38" s="37">
        <f t="shared" si="7"/>
        <v>965516.48</v>
      </c>
      <c r="D38" s="37">
        <f t="shared" si="7"/>
        <v>1239265.48</v>
      </c>
      <c r="E38" s="37">
        <f t="shared" si="7"/>
        <v>4098224.07</v>
      </c>
      <c r="F38" s="37">
        <f t="shared" si="7"/>
        <v>1151438.81</v>
      </c>
      <c r="G38" s="37">
        <f t="shared" si="7"/>
        <v>1738236.94</v>
      </c>
      <c r="H38" s="37">
        <f t="shared" si="7"/>
        <v>1144201.27</v>
      </c>
      <c r="I38" s="37">
        <f t="shared" si="7"/>
        <v>1263305.19</v>
      </c>
      <c r="J38" s="37">
        <f t="shared" si="7"/>
        <v>857566.74</v>
      </c>
      <c r="K38" s="37">
        <f t="shared" si="7"/>
        <v>1267380.9099999999</v>
      </c>
      <c r="L38" s="37">
        <f t="shared" si="7"/>
        <v>2325094.682</v>
      </c>
      <c r="M38" s="37">
        <f t="shared" si="7"/>
        <v>723716.8899999999</v>
      </c>
      <c r="N38" s="37">
        <f t="shared" si="7"/>
        <v>1027407.6699999999</v>
      </c>
      <c r="O38" s="38">
        <f>SUM(O39:O46)</f>
        <v>17801355.131999999</v>
      </c>
      <c r="P38" s="39"/>
      <c r="Q38" s="40"/>
      <c r="R38" s="41"/>
      <c r="S38" s="33"/>
    </row>
    <row r="39" spans="1:19" s="20" customFormat="1" ht="54" customHeight="1" x14ac:dyDescent="0.35">
      <c r="A39" s="12" t="s">
        <v>44</v>
      </c>
      <c r="B39" s="13">
        <v>2050000</v>
      </c>
      <c r="C39" s="13">
        <v>89124.49</v>
      </c>
      <c r="D39" s="13">
        <f>('[1]Detalle Ejecucion Febrero 23'!$E$194)</f>
        <v>60472.460000000014</v>
      </c>
      <c r="E39" s="13">
        <v>168588.24</v>
      </c>
      <c r="F39" s="13">
        <f>('[1]Formato Presentacion Abril '!$E$200)</f>
        <v>64422.68</v>
      </c>
      <c r="G39" s="13">
        <v>151481.79</v>
      </c>
      <c r="H39" s="13">
        <f>('[1]Detalle de Ejecucion Junio 23'!$E$192)</f>
        <v>406851.84000000003</v>
      </c>
      <c r="I39" s="13">
        <v>89454.45</v>
      </c>
      <c r="J39" s="13">
        <f>('[1]Formato Presentacion Agosto'!$E$200)</f>
        <v>82317.169999999984</v>
      </c>
      <c r="K39" s="13">
        <f>('[2]Formato Presentacion Sept'!$E$30)</f>
        <v>93530.169999999984</v>
      </c>
      <c r="L39" s="13">
        <f>('[2]Formato de Presentacion Octubre'!$E$29)</f>
        <v>489615.9800000001</v>
      </c>
      <c r="M39" s="13">
        <f>('[2]Formato Presentación Noviem (2)'!E29)</f>
        <v>41572.949999999997</v>
      </c>
      <c r="N39" s="13">
        <f>('[2]Formato Presentación Diciembre'!E29)</f>
        <v>223601.21</v>
      </c>
      <c r="O39" s="14">
        <f t="shared" si="1"/>
        <v>1961033.43</v>
      </c>
      <c r="P39" s="19"/>
      <c r="Q39" s="19"/>
      <c r="S39" s="33"/>
    </row>
    <row r="40" spans="1:19" s="20" customFormat="1" ht="30.75" customHeight="1" x14ac:dyDescent="0.35">
      <c r="A40" s="12" t="s">
        <v>45</v>
      </c>
      <c r="B40" s="13">
        <v>4600000</v>
      </c>
      <c r="C40" s="13">
        <v>0</v>
      </c>
      <c r="D40" s="13">
        <f>('[1]Detalle Ejecucion Febrero 23'!$E$249)</f>
        <v>0</v>
      </c>
      <c r="E40" s="13">
        <f>('[1]Detalle Ejecucion Febrero 23'!$E$249)</f>
        <v>0</v>
      </c>
      <c r="F40" s="13">
        <f>('[1]Detalle Ejecucion Abril 23 '!$F$264)</f>
        <v>0</v>
      </c>
      <c r="G40" s="13">
        <f>('[1]Formato Presentacion Mayo '!$E$204)</f>
        <v>0</v>
      </c>
      <c r="H40" s="13">
        <f>('[1]Detalle de Ejecucion Junio 23'!$E$254)</f>
        <v>0</v>
      </c>
      <c r="I40" s="13">
        <f>('[1]Detalle de Ejecucion Julio 23'!$F$241)</f>
        <v>0</v>
      </c>
      <c r="J40" s="13">
        <f>('[1]Formato Presentacion Agosto'!$E$204)</f>
        <v>0</v>
      </c>
      <c r="K40" s="13">
        <f>('[2]Formato Presentacion Sept'!$E$31)</f>
        <v>0</v>
      </c>
      <c r="L40" s="13">
        <f>('[2]Formato de Presentacion Octubre'!$E$30)</f>
        <v>0</v>
      </c>
      <c r="M40" s="13">
        <f>('[2]Formato Presentación Noviem (2)'!E30)</f>
        <v>0</v>
      </c>
      <c r="N40" s="13">
        <f>('[2]Formato Presentación Diciembre'!E30)</f>
        <v>4485</v>
      </c>
      <c r="O40" s="14">
        <f t="shared" si="1"/>
        <v>4485</v>
      </c>
      <c r="P40" s="19"/>
      <c r="Q40" s="19"/>
      <c r="S40" s="33"/>
    </row>
    <row r="41" spans="1:19" s="20" customFormat="1" ht="49.5" customHeight="1" x14ac:dyDescent="0.35">
      <c r="A41" s="12" t="s">
        <v>46</v>
      </c>
      <c r="B41" s="13">
        <v>900000</v>
      </c>
      <c r="C41" s="13">
        <v>0</v>
      </c>
      <c r="D41" s="13">
        <f>('[1]Detalle Ejecucion Febrero 23'!$E$254)</f>
        <v>0</v>
      </c>
      <c r="E41" s="13">
        <f>('[1]Detalle Ejecucion Febrero 23'!$E$254)</f>
        <v>0</v>
      </c>
      <c r="F41" s="13">
        <f>('[1]Detalle Ejecucion Abril 23 '!$F$269)</f>
        <v>0</v>
      </c>
      <c r="G41" s="13">
        <f>('[1]Formato Presentacion Mayo '!$E$209)</f>
        <v>0</v>
      </c>
      <c r="H41" s="13">
        <f>('[1]Detalle de Ejecucion Junio 23'!$E$258)</f>
        <v>0</v>
      </c>
      <c r="I41" s="13">
        <f>('[2]Formato Presentacion Sept'!$E$32)</f>
        <v>0</v>
      </c>
      <c r="J41" s="13">
        <f>('[1]Formato Presentacion Agosto'!$E$209)</f>
        <v>11151</v>
      </c>
      <c r="K41" s="13">
        <f>('[2]Formato Presentacion Sept'!$E$33)</f>
        <v>0</v>
      </c>
      <c r="L41" s="13">
        <f>('[2]Formato de Presentacion Octubre'!$E$31)</f>
        <v>0</v>
      </c>
      <c r="M41" s="13">
        <f>('[2]Formato Presentación Noviem (2)'!E31)</f>
        <v>6200</v>
      </c>
      <c r="N41" s="13">
        <f>('[2]Formato Presentación Diciembre'!E31)</f>
        <v>5890</v>
      </c>
      <c r="O41" s="14">
        <f t="shared" si="1"/>
        <v>23241</v>
      </c>
      <c r="P41" s="19"/>
      <c r="Q41" s="19"/>
      <c r="S41" s="33"/>
    </row>
    <row r="42" spans="1:19" s="20" customFormat="1" ht="27.75" customHeight="1" x14ac:dyDescent="0.35">
      <c r="A42" s="17" t="s">
        <v>47</v>
      </c>
      <c r="B42" s="13">
        <v>200000</v>
      </c>
      <c r="C42" s="13">
        <v>0</v>
      </c>
      <c r="D42" s="13">
        <v>0</v>
      </c>
      <c r="E42" s="13">
        <v>0</v>
      </c>
      <c r="F42" s="13">
        <f>('[1]Detalle Ejecucion Abril 23 '!$F$276)</f>
        <v>0</v>
      </c>
      <c r="G42" s="13">
        <f>('[1]Formato Presentacion Mayo '!$E$216)</f>
        <v>0</v>
      </c>
      <c r="H42" s="13">
        <f>('[1]Detalle de Ejecucion Junio 23'!$E$263)</f>
        <v>0</v>
      </c>
      <c r="I42" s="13">
        <f>('[1]Detalle de Ejecucion Julio 23'!$F$250)</f>
        <v>0</v>
      </c>
      <c r="J42" s="13">
        <f>('[1]Formato Presentacion Agosto'!$E$216)</f>
        <v>0</v>
      </c>
      <c r="K42" s="13">
        <f>('[2]Formato Presentacion Sept'!$E$34)</f>
        <v>0</v>
      </c>
      <c r="L42" s="13">
        <f>('[2]Formato de Presentacion Octubre'!$E$32)</f>
        <v>0</v>
      </c>
      <c r="M42" s="13">
        <f>('[2]Formato Presentación Noviem (2)'!E32)</f>
        <v>0</v>
      </c>
      <c r="N42" s="13">
        <f>('[2]Formato Presentación Diciembre'!E32)</f>
        <v>0</v>
      </c>
      <c r="O42" s="14">
        <f t="shared" si="1"/>
        <v>0</v>
      </c>
      <c r="P42" s="19"/>
      <c r="Q42" s="19"/>
      <c r="S42" s="33"/>
    </row>
    <row r="43" spans="1:19" s="20" customFormat="1" ht="46.5" x14ac:dyDescent="0.35">
      <c r="A43" s="12" t="s">
        <v>48</v>
      </c>
      <c r="B43" s="13">
        <v>1000000</v>
      </c>
      <c r="C43" s="13">
        <v>73455</v>
      </c>
      <c r="D43" s="13">
        <f>('[1]Detalle Ejecucion Febrero 23'!$E$264)</f>
        <v>106495</v>
      </c>
      <c r="E43" s="13">
        <v>0</v>
      </c>
      <c r="F43" s="13">
        <f>('[1]Detalle Ejecucion Abril 23 '!$F$279)</f>
        <v>318999.96000000002</v>
      </c>
      <c r="G43" s="13">
        <f>('[1]Formato Presentacion Mayo '!$E$219)</f>
        <v>0</v>
      </c>
      <c r="H43" s="13">
        <f>('[1]Detalle de Ejecucion Junio 23'!$E$265)</f>
        <v>0</v>
      </c>
      <c r="I43" s="13">
        <f>('[1]Detalle de Ejecucion Julio 23'!$F$253)</f>
        <v>0</v>
      </c>
      <c r="J43" s="13">
        <f>('[1]Formato Presentacion Agosto'!$E$219)</f>
        <v>0</v>
      </c>
      <c r="K43" s="13">
        <f>('[2]Formato Presentacion Sept'!$E$35)</f>
        <v>0</v>
      </c>
      <c r="L43" s="13">
        <f>('[2]Formato de Presentacion Octubre'!$E$33)</f>
        <v>0</v>
      </c>
      <c r="M43" s="13">
        <f>('[2]Formato Presentación Noviem (2)'!E33)</f>
        <v>0</v>
      </c>
      <c r="N43" s="13">
        <f>('[2]Formato Presentación Diciembre'!E33)</f>
        <v>0</v>
      </c>
      <c r="O43" s="14">
        <f t="shared" si="1"/>
        <v>498949.96</v>
      </c>
      <c r="P43" s="19"/>
      <c r="Q43" s="19"/>
      <c r="S43" s="33"/>
    </row>
    <row r="44" spans="1:19" s="20" customFormat="1" ht="30.75" customHeight="1" x14ac:dyDescent="0.35">
      <c r="A44" s="17" t="s">
        <v>49</v>
      </c>
      <c r="B44" s="13">
        <v>100000</v>
      </c>
      <c r="C44" s="13">
        <v>0</v>
      </c>
      <c r="D44" s="13">
        <v>0</v>
      </c>
      <c r="E44" s="13">
        <v>0</v>
      </c>
      <c r="F44" s="13">
        <f>('[1]Detalle Ejecucion Abril 23 '!$F$284)</f>
        <v>0</v>
      </c>
      <c r="G44" s="13">
        <f>('[1]Formato Presentacion Mayo '!$E$224)</f>
        <v>4445.0600000000004</v>
      </c>
      <c r="H44" s="13">
        <v>424.8</v>
      </c>
      <c r="I44" s="13">
        <f>('[2]Formato Presentacion Sept'!$E$35)</f>
        <v>0</v>
      </c>
      <c r="J44" s="13">
        <f>('[1]Formato Presentacion Agosto'!$E$224)</f>
        <v>0</v>
      </c>
      <c r="K44" s="13"/>
      <c r="L44" s="13">
        <f>('[2]Formato de Presentacion Octubre'!$E$34)</f>
        <v>55851.299999999996</v>
      </c>
      <c r="M44" s="13">
        <f>('[2]Formato Presentación Noviem (2)'!E34)</f>
        <v>0</v>
      </c>
      <c r="N44" s="13">
        <f>('[2]Formato Presentación Diciembre'!E34)</f>
        <v>0</v>
      </c>
      <c r="O44" s="14">
        <f t="shared" si="1"/>
        <v>60721.159999999996</v>
      </c>
      <c r="P44" s="19"/>
      <c r="Q44" s="19"/>
      <c r="S44" s="33"/>
    </row>
    <row r="45" spans="1:19" s="20" customFormat="1" ht="69.75" x14ac:dyDescent="0.35">
      <c r="A45" s="12" t="s">
        <v>50</v>
      </c>
      <c r="B45" s="13">
        <v>15350000</v>
      </c>
      <c r="C45" s="13">
        <v>686450</v>
      </c>
      <c r="D45" s="13">
        <f>('[1]Detalle Ejecucion Febrero 23'!$E$279)</f>
        <v>686490</v>
      </c>
      <c r="E45" s="13">
        <v>614779.19999999995</v>
      </c>
      <c r="F45" s="13">
        <f>('[1]Formato Presentacion Abril '!$E$233)</f>
        <v>642060</v>
      </c>
      <c r="G45" s="13">
        <f>('[1]Formato Presentacion Mayo '!$E$233)</f>
        <v>642060</v>
      </c>
      <c r="H45" s="13">
        <v>630460</v>
      </c>
      <c r="I45" s="13">
        <f>('[2]Formato Presentacion Sept'!$E$36)</f>
        <v>634960</v>
      </c>
      <c r="J45" s="13">
        <f>('[1]Formato Presentacion Agosto'!$E$233)</f>
        <v>623504</v>
      </c>
      <c r="K45" s="13">
        <f>('[2]Formato Presentacion Sept'!$E$36)</f>
        <v>634960</v>
      </c>
      <c r="L45" s="13">
        <f>('[2]Formato de Presentacion Octubre'!$E$35)</f>
        <v>636503.72199999995</v>
      </c>
      <c r="M45" s="13">
        <f>('[2]Formato Presentación Noviem (2)'!E35)</f>
        <v>669640</v>
      </c>
      <c r="N45" s="13">
        <f>('[2]Formato Presentación Diciembre'!E35)</f>
        <v>742035</v>
      </c>
      <c r="O45" s="14">
        <f>SUM(C45:N45)</f>
        <v>7843901.9220000003</v>
      </c>
      <c r="P45" s="19"/>
      <c r="Q45" s="19"/>
      <c r="S45" s="33"/>
    </row>
    <row r="46" spans="1:19" s="20" customFormat="1" ht="33.75" customHeight="1" x14ac:dyDescent="0.35">
      <c r="A46" s="12" t="s">
        <v>51</v>
      </c>
      <c r="B46" s="13">
        <v>10942288</v>
      </c>
      <c r="C46" s="13">
        <v>116486.99</v>
      </c>
      <c r="D46" s="13">
        <v>385808.02</v>
      </c>
      <c r="E46" s="13">
        <v>3314856.63</v>
      </c>
      <c r="F46" s="13">
        <v>125956.17</v>
      </c>
      <c r="G46" s="13">
        <v>940250.09</v>
      </c>
      <c r="H46" s="13">
        <v>106464.63</v>
      </c>
      <c r="I46" s="13">
        <v>538890.74</v>
      </c>
      <c r="J46" s="13">
        <v>140594.57</v>
      </c>
      <c r="K46" s="13">
        <v>538890.74</v>
      </c>
      <c r="L46" s="13">
        <v>1143123.68</v>
      </c>
      <c r="M46" s="13">
        <f>('[2]Formato Presentación Noviem (2)'!E36)</f>
        <v>6303.9400000000005</v>
      </c>
      <c r="N46" s="13">
        <f>('[2]Formato Presentación Diciembre'!E36)</f>
        <v>51396.46</v>
      </c>
      <c r="O46" s="14">
        <f t="shared" ref="O46:O62" si="8">SUM(C46:N46)</f>
        <v>7409022.6600000001</v>
      </c>
      <c r="P46" s="19"/>
      <c r="Q46" s="19"/>
      <c r="S46" s="33"/>
    </row>
    <row r="47" spans="1:19" s="20" customFormat="1" ht="57.75" customHeight="1" x14ac:dyDescent="0.35">
      <c r="A47" s="36" t="s">
        <v>52</v>
      </c>
      <c r="B47" s="37">
        <f t="shared" ref="B47:N47" si="9">SUM(B48:B48)</f>
        <v>23000000</v>
      </c>
      <c r="C47" s="37">
        <f t="shared" si="9"/>
        <v>171100</v>
      </c>
      <c r="D47" s="37">
        <f t="shared" si="9"/>
        <v>0</v>
      </c>
      <c r="E47" s="37">
        <f t="shared" si="9"/>
        <v>0</v>
      </c>
      <c r="F47" s="37">
        <f t="shared" si="9"/>
        <v>182400</v>
      </c>
      <c r="G47" s="37">
        <f t="shared" si="9"/>
        <v>0</v>
      </c>
      <c r="H47" s="37">
        <f t="shared" si="9"/>
        <v>0</v>
      </c>
      <c r="I47" s="37">
        <f t="shared" si="9"/>
        <v>246895.79</v>
      </c>
      <c r="J47" s="37">
        <f t="shared" si="9"/>
        <v>1291843.93</v>
      </c>
      <c r="K47" s="37">
        <f t="shared" si="9"/>
        <v>1672782.4499999997</v>
      </c>
      <c r="L47" s="37">
        <f t="shared" si="9"/>
        <v>0</v>
      </c>
      <c r="M47" s="37">
        <f t="shared" si="9"/>
        <v>60430.38</v>
      </c>
      <c r="N47" s="37">
        <f t="shared" si="9"/>
        <v>0</v>
      </c>
      <c r="O47" s="38">
        <f>SUM(O48:O48)</f>
        <v>3625452.55</v>
      </c>
      <c r="P47" s="39"/>
      <c r="Q47" s="40"/>
      <c r="R47" s="41"/>
      <c r="S47" s="33"/>
    </row>
    <row r="48" spans="1:19" s="20" customFormat="1" ht="54" customHeight="1" x14ac:dyDescent="0.35">
      <c r="A48" s="12" t="s">
        <v>53</v>
      </c>
      <c r="B48" s="13">
        <v>23000000</v>
      </c>
      <c r="C48" s="13">
        <v>171100</v>
      </c>
      <c r="D48" s="13">
        <v>0</v>
      </c>
      <c r="E48" s="13">
        <v>0</v>
      </c>
      <c r="F48" s="13">
        <f>('[1]Detalle Ejecucion Abril 23 '!$F$335)</f>
        <v>182400</v>
      </c>
      <c r="G48" s="13">
        <f>('[1]Formato Presentacion Mayo '!$E$256)</f>
        <v>0</v>
      </c>
      <c r="H48" s="13">
        <f>('[1]Detalle de Ejecucion Junio 23'!$E$333)</f>
        <v>0</v>
      </c>
      <c r="I48" s="13">
        <f>('[1]Detalle de Ejecucion Julio 23'!$F$314)</f>
        <v>246895.79</v>
      </c>
      <c r="J48" s="13">
        <f>('[1]Formato Presentacion Agosto'!$E$256)</f>
        <v>1291843.93</v>
      </c>
      <c r="K48" s="13">
        <f>('[2]Formato Presentacion Sept'!$E$39)</f>
        <v>1672782.4499999997</v>
      </c>
      <c r="L48" s="13">
        <f>('[2]Formato de Presentacion Octubre'!$E$38)</f>
        <v>0</v>
      </c>
      <c r="M48" s="13">
        <f>('[2]Formato Presentación Noviem (2)'!E38)</f>
        <v>60430.38</v>
      </c>
      <c r="N48" s="13">
        <f>('[2]Formato Presentación Diciembre'!E38)</f>
        <v>0</v>
      </c>
      <c r="O48" s="14">
        <f t="shared" si="8"/>
        <v>3625452.55</v>
      </c>
      <c r="P48" s="19"/>
      <c r="Q48" s="19"/>
      <c r="S48" s="33"/>
    </row>
    <row r="49" spans="1:19" ht="48.75" customHeight="1" x14ac:dyDescent="0.35">
      <c r="A49" s="36" t="s">
        <v>54</v>
      </c>
      <c r="B49" s="37">
        <f t="shared" ref="B49:N49" si="10">SUM(B50:B51)</f>
        <v>4395000000</v>
      </c>
      <c r="C49" s="37">
        <f t="shared" si="10"/>
        <v>553720</v>
      </c>
      <c r="D49" s="37">
        <f t="shared" si="10"/>
        <v>1627945.67</v>
      </c>
      <c r="E49" s="37">
        <f t="shared" si="10"/>
        <v>1501750433.8499999</v>
      </c>
      <c r="F49" s="37">
        <f t="shared" si="10"/>
        <v>1462176.42</v>
      </c>
      <c r="G49" s="37">
        <f t="shared" si="10"/>
        <v>13051069.27</v>
      </c>
      <c r="H49" s="37">
        <f t="shared" si="10"/>
        <v>3279290.08</v>
      </c>
      <c r="I49" s="37">
        <f t="shared" si="10"/>
        <v>1030000000</v>
      </c>
      <c r="J49" s="37">
        <f t="shared" si="10"/>
        <v>30650805.5</v>
      </c>
      <c r="K49" s="37">
        <f t="shared" si="10"/>
        <v>32163350.640000001</v>
      </c>
      <c r="L49" s="37">
        <f t="shared" si="10"/>
        <v>2608921</v>
      </c>
      <c r="M49" s="37">
        <f t="shared" si="10"/>
        <v>1809196.78</v>
      </c>
      <c r="N49" s="37">
        <f t="shared" si="10"/>
        <v>560000000</v>
      </c>
      <c r="O49" s="38">
        <f>SUM(O50:O51)</f>
        <v>3178956909.21</v>
      </c>
      <c r="P49" s="39"/>
      <c r="Q49" s="40"/>
      <c r="R49" s="41"/>
      <c r="S49" s="33"/>
    </row>
    <row r="50" spans="1:19" s="20" customFormat="1" ht="52.5" customHeight="1" x14ac:dyDescent="0.35">
      <c r="A50" s="12" t="s">
        <v>55</v>
      </c>
      <c r="B50" s="13">
        <v>70000000</v>
      </c>
      <c r="C50" s="13">
        <v>553720</v>
      </c>
      <c r="D50" s="13">
        <f>('[1]Detalle Ejecucion Febrero 23'!$E$335)</f>
        <v>1627945.67</v>
      </c>
      <c r="E50" s="13">
        <v>1750433.85</v>
      </c>
      <c r="F50" s="13">
        <f>('[1]Detalle Ejecucion Abril 23 '!$F$351)</f>
        <v>1462176.42</v>
      </c>
      <c r="G50" s="13">
        <f>('[1]Formato Presentacion Mayo '!$E$272)</f>
        <v>13051069.27</v>
      </c>
      <c r="H50" s="13">
        <v>3279290.08</v>
      </c>
      <c r="I50" s="13">
        <v>0</v>
      </c>
      <c r="J50" s="13">
        <f>('[1]Formato Presentacion Agosto'!$E$272)</f>
        <v>650805.5</v>
      </c>
      <c r="K50" s="13">
        <f>('[2]Detalle Ejecucion Sept 23'!$E$358)</f>
        <v>2163350.6399999997</v>
      </c>
      <c r="L50" s="13">
        <f>('[2]Formato de Presentacion Octubre'!$E$40)</f>
        <v>2608921</v>
      </c>
      <c r="M50" s="13">
        <f>('[2]Formato Presentación Noviem (2)'!E40)</f>
        <v>223011.06999999998</v>
      </c>
      <c r="N50" s="13">
        <f>('[2]Formato Presentación Diciembre'!E40)</f>
        <v>0</v>
      </c>
      <c r="O50" s="14">
        <f t="shared" si="8"/>
        <v>27370723.5</v>
      </c>
      <c r="P50" s="15"/>
      <c r="Q50" s="19"/>
      <c r="R50" s="19"/>
      <c r="S50" s="33"/>
    </row>
    <row r="51" spans="1:19" s="20" customFormat="1" ht="52.5" customHeight="1" x14ac:dyDescent="0.35">
      <c r="A51" s="12" t="s">
        <v>56</v>
      </c>
      <c r="B51" s="13">
        <v>4325000000</v>
      </c>
      <c r="C51" s="13">
        <v>0</v>
      </c>
      <c r="D51" s="13">
        <v>0</v>
      </c>
      <c r="E51" s="13">
        <v>1500000000</v>
      </c>
      <c r="F51" s="13">
        <f>('[1]Detalle Ejecucion Abril 23 '!$F$355)</f>
        <v>0</v>
      </c>
      <c r="G51" s="13">
        <f>('[1]Formato Presentacion Mayo '!$E$273)</f>
        <v>0</v>
      </c>
      <c r="H51" s="13">
        <v>0</v>
      </c>
      <c r="I51" s="13">
        <f>('[1]Detalle de Ejecucion Julio 23'!$F$330)</f>
        <v>1030000000</v>
      </c>
      <c r="J51" s="13">
        <f>('[1]Formato Presentacion Agosto'!$E$273)</f>
        <v>30000000</v>
      </c>
      <c r="K51" s="13">
        <f>('[2]Detalle Ejecucion Sept 23'!$E$363)</f>
        <v>30000000</v>
      </c>
      <c r="L51" s="13">
        <f>('[2]Formato de Presentacion Octubre'!$E$41)</f>
        <v>0</v>
      </c>
      <c r="M51" s="13">
        <f>('[2]Formato Presentación Noviem (2)'!E41)</f>
        <v>1586185.71</v>
      </c>
      <c r="N51" s="13">
        <f>('[2]Formato Presentación Diciembre'!E41)</f>
        <v>560000000</v>
      </c>
      <c r="O51" s="14">
        <f t="shared" si="8"/>
        <v>3151586185.71</v>
      </c>
      <c r="P51" s="15"/>
      <c r="Q51" s="19"/>
      <c r="S51" s="33"/>
    </row>
    <row r="52" spans="1:19" ht="50.25" customHeight="1" x14ac:dyDescent="0.35">
      <c r="A52" s="36" t="s">
        <v>57</v>
      </c>
      <c r="B52" s="37">
        <f t="shared" ref="B52:N52" si="11">SUM(B53:B59)</f>
        <v>104750000</v>
      </c>
      <c r="C52" s="37">
        <f t="shared" si="11"/>
        <v>1362162.5</v>
      </c>
      <c r="D52" s="37">
        <f t="shared" si="11"/>
        <v>414650.02</v>
      </c>
      <c r="E52" s="37">
        <f t="shared" si="11"/>
        <v>2733572.73</v>
      </c>
      <c r="F52" s="37">
        <f t="shared" si="11"/>
        <v>407346.94</v>
      </c>
      <c r="G52" s="37">
        <f t="shared" si="11"/>
        <v>4289243.28</v>
      </c>
      <c r="H52" s="37">
        <f t="shared" si="11"/>
        <v>3377648.61</v>
      </c>
      <c r="I52" s="37">
        <f t="shared" si="11"/>
        <v>168161.29</v>
      </c>
      <c r="J52" s="37">
        <f t="shared" si="11"/>
        <v>0</v>
      </c>
      <c r="K52" s="37">
        <f t="shared" si="11"/>
        <v>705564.48</v>
      </c>
      <c r="L52" s="37">
        <f t="shared" si="11"/>
        <v>6480259.9800000004</v>
      </c>
      <c r="M52" s="37">
        <f t="shared" si="11"/>
        <v>781632</v>
      </c>
      <c r="N52" s="37">
        <f t="shared" si="11"/>
        <v>34245.96</v>
      </c>
      <c r="O52" s="38">
        <f>SUM(O53:O59)</f>
        <v>20754487.790000003</v>
      </c>
      <c r="P52" s="39"/>
      <c r="Q52" s="40"/>
      <c r="R52" s="41"/>
      <c r="S52" s="33"/>
    </row>
    <row r="53" spans="1:19" s="20" customFormat="1" ht="35.25" customHeight="1" x14ac:dyDescent="0.35">
      <c r="A53" s="12" t="s">
        <v>58</v>
      </c>
      <c r="B53" s="13">
        <v>30300000</v>
      </c>
      <c r="C53" s="13">
        <v>1151532.5</v>
      </c>
      <c r="D53" s="13">
        <v>0</v>
      </c>
      <c r="E53" s="13">
        <v>2733572.73</v>
      </c>
      <c r="F53" s="13">
        <f>('[1]Detalle Ejecucion Abril 23 '!$F$358)</f>
        <v>0</v>
      </c>
      <c r="G53" s="13">
        <f>('[1]Formato Presentacion Mayo '!$E$275)</f>
        <v>3912225.81</v>
      </c>
      <c r="H53" s="13">
        <f>('[1]Detalle de Ejecucion Junio 23'!$E$361)</f>
        <v>0</v>
      </c>
      <c r="I53" s="13">
        <f>('[1]Formato Presentacion Julio (2)'!$E$274)</f>
        <v>168161.29</v>
      </c>
      <c r="J53" s="13">
        <f>('[2]Formato Presentacion Agosto (2)'!$E$275)</f>
        <v>0</v>
      </c>
      <c r="K53" s="13">
        <v>705564.48</v>
      </c>
      <c r="L53" s="13"/>
      <c r="M53" s="13">
        <f>('[2]Formato Presentación Noviem (2)'!E43)</f>
        <v>38232</v>
      </c>
      <c r="N53" s="13">
        <f>('[2]Formato Presentación Diciembre'!E43)</f>
        <v>34245.96</v>
      </c>
      <c r="O53" s="14">
        <f t="shared" si="8"/>
        <v>8743534.7700000014</v>
      </c>
      <c r="P53" s="19"/>
      <c r="Q53" s="19"/>
      <c r="S53" s="33"/>
    </row>
    <row r="54" spans="1:19" s="20" customFormat="1" ht="57" customHeight="1" x14ac:dyDescent="0.35">
      <c r="A54" s="44" t="s">
        <v>59</v>
      </c>
      <c r="B54" s="13">
        <v>900000</v>
      </c>
      <c r="C54" s="13">
        <v>0</v>
      </c>
      <c r="D54" s="13">
        <v>0</v>
      </c>
      <c r="E54" s="13">
        <v>0</v>
      </c>
      <c r="F54" s="13">
        <f>('[1]Detalle Ejecucion Abril 23 '!$F$364)</f>
        <v>0</v>
      </c>
      <c r="G54" s="13">
        <f>('[1]Formato Presentacion Mayo '!$E$283)</f>
        <v>0</v>
      </c>
      <c r="H54" s="13">
        <f>('[1]Detalle de Ejecucion Junio 23'!$E$368)</f>
        <v>0</v>
      </c>
      <c r="I54" s="13">
        <f>('[1]Detalle de Ejecucion Julio 23'!$F$342)</f>
        <v>0</v>
      </c>
      <c r="J54" s="13">
        <f>('[2]Formato Presentacion Agosto (2)'!$E$283)</f>
        <v>0</v>
      </c>
      <c r="K54" s="13">
        <f>('[2]Formato Presentacion Sept'!$E$47)</f>
        <v>0</v>
      </c>
      <c r="L54" s="13">
        <f>('[2]Formato de Presentacion Octubre'!$E$44)</f>
        <v>336399.98</v>
      </c>
      <c r="M54" s="13">
        <f>('[2]Formato Presentación Noviem (2)'!E44)</f>
        <v>0</v>
      </c>
      <c r="N54" s="13">
        <f>('[2]Formato Presentación Diciembre'!E44)</f>
        <v>0</v>
      </c>
      <c r="O54" s="14">
        <f t="shared" si="8"/>
        <v>336399.98</v>
      </c>
      <c r="P54" s="19"/>
      <c r="Q54" s="19"/>
      <c r="S54" s="33"/>
    </row>
    <row r="55" spans="1:19" s="20" customFormat="1" ht="48" customHeight="1" x14ac:dyDescent="0.35">
      <c r="A55" s="12" t="s">
        <v>60</v>
      </c>
      <c r="B55" s="13">
        <v>46000000</v>
      </c>
      <c r="C55" s="13">
        <v>0</v>
      </c>
      <c r="D55" s="13">
        <v>0</v>
      </c>
      <c r="E55" s="13">
        <v>0</v>
      </c>
      <c r="F55" s="13">
        <f>('[1]Detalle Ejecucion Abril 23 '!$F$372)</f>
        <v>0</v>
      </c>
      <c r="G55" s="13">
        <f>('[1]Formato Presentacion Mayo '!$E$291)</f>
        <v>0</v>
      </c>
      <c r="H55" s="13">
        <f>('[1]Detalle de Ejecucion Junio 23'!$E$372)</f>
        <v>0</v>
      </c>
      <c r="I55" s="13">
        <f>('[1]Detalle de Ejecucion Julio 23'!$F$346)</f>
        <v>0</v>
      </c>
      <c r="J55" s="13">
        <f>('[2]Formato Presentacion Sept'!$E$48)</f>
        <v>0</v>
      </c>
      <c r="K55" s="13">
        <f>('[2]Formato Presentacion Sept'!$E$48)</f>
        <v>0</v>
      </c>
      <c r="L55" s="13">
        <f>('[2]Formato de Presentacion Octubre'!$E$45)</f>
        <v>6143860</v>
      </c>
      <c r="M55" s="13">
        <f>('[2]Formato Presentación Noviem (2)'!E45)</f>
        <v>0</v>
      </c>
      <c r="N55" s="13">
        <f>('[2]Formato Presentación Diciembre'!E45)</f>
        <v>0</v>
      </c>
      <c r="O55" s="14">
        <f t="shared" si="8"/>
        <v>6143860</v>
      </c>
      <c r="P55" s="19"/>
      <c r="Q55" s="19"/>
      <c r="S55" s="33"/>
    </row>
    <row r="56" spans="1:19" s="20" customFormat="1" ht="54.75" customHeight="1" x14ac:dyDescent="0.35">
      <c r="A56" s="44" t="s">
        <v>61</v>
      </c>
      <c r="B56" s="13">
        <v>12050000</v>
      </c>
      <c r="C56" s="13">
        <v>210630</v>
      </c>
      <c r="D56" s="13">
        <f>('[1]Detalle Ejecucion Febrero 23'!$E$358)</f>
        <v>414650.02</v>
      </c>
      <c r="E56" s="13">
        <v>0</v>
      </c>
      <c r="F56" s="13">
        <f>('[1]Detalle Ejecucion Abril 23 '!$F$375)</f>
        <v>36585.9</v>
      </c>
      <c r="G56" s="13">
        <f>('[1]Formato Presentacion Mayo '!$E$294)</f>
        <v>3429.47</v>
      </c>
      <c r="H56" s="13"/>
      <c r="I56" s="13"/>
      <c r="J56" s="13">
        <f>('[2]Formato Presentacion Sept'!$E$49)</f>
        <v>0</v>
      </c>
      <c r="K56" s="13">
        <f>('[2]Formato Presentacion Sept'!$E$49)</f>
        <v>0</v>
      </c>
      <c r="L56" s="13">
        <f>('[2]Formato de Presentacion Octubre'!$E$46)</f>
        <v>0</v>
      </c>
      <c r="M56" s="13">
        <f>('[2]Formato Presentación Noviem (2)'!E46)</f>
        <v>743400</v>
      </c>
      <c r="N56" s="13">
        <f>('[2]Formato Presentación Diciembre'!E46)</f>
        <v>0</v>
      </c>
      <c r="O56" s="14">
        <f t="shared" si="8"/>
        <v>1408695.3900000001</v>
      </c>
      <c r="P56" s="19"/>
      <c r="Q56" s="19"/>
      <c r="S56" s="33"/>
    </row>
    <row r="57" spans="1:19" s="20" customFormat="1" ht="46.5" x14ac:dyDescent="0.35">
      <c r="A57" s="12" t="s">
        <v>62</v>
      </c>
      <c r="B57" s="13">
        <v>2000000</v>
      </c>
      <c r="C57" s="13">
        <v>0</v>
      </c>
      <c r="D57" s="13">
        <v>0</v>
      </c>
      <c r="E57" s="13">
        <v>0</v>
      </c>
      <c r="F57" s="13">
        <f>('[1]Detalle Ejecucion Abril 23 '!$F$383)</f>
        <v>0</v>
      </c>
      <c r="G57" s="13">
        <f>('[1]Formato Presentacion Mayo '!$E$303)</f>
        <v>43188</v>
      </c>
      <c r="H57" s="13">
        <f>('[1]Detalle de Ejecucion Junio 23'!$E$372)</f>
        <v>0</v>
      </c>
      <c r="I57" s="13">
        <f>('[1]Formato Presentacion Agosto'!$E$303)</f>
        <v>0</v>
      </c>
      <c r="J57" s="13"/>
      <c r="K57" s="13">
        <v>0</v>
      </c>
      <c r="L57" s="13">
        <f>('[2]Formato de Presentacion Octubre'!$E$47)</f>
        <v>0</v>
      </c>
      <c r="M57" s="13">
        <f>('[2]Formato Presentación Noviem (2)'!E48)</f>
        <v>0</v>
      </c>
      <c r="N57" s="13">
        <f>('[2]Formato Presentación Diciembre'!E47)</f>
        <v>0</v>
      </c>
      <c r="O57" s="14">
        <f t="shared" si="8"/>
        <v>43188</v>
      </c>
      <c r="P57" s="19"/>
      <c r="Q57" s="19"/>
      <c r="S57" s="33"/>
    </row>
    <row r="58" spans="1:19" s="20" customFormat="1" ht="29.25" customHeight="1" x14ac:dyDescent="0.35">
      <c r="A58" s="44" t="s">
        <v>63</v>
      </c>
      <c r="B58" s="13">
        <v>12000000</v>
      </c>
      <c r="C58" s="13">
        <v>0</v>
      </c>
      <c r="D58" s="13">
        <v>0</v>
      </c>
      <c r="E58" s="13">
        <v>0</v>
      </c>
      <c r="F58" s="13">
        <f>('[1]Detalle Ejecucion Abril 23 '!$F$386)</f>
        <v>0</v>
      </c>
      <c r="G58" s="13">
        <f>('[1]Formato Presentacion Mayo '!$E$305)</f>
        <v>330400</v>
      </c>
      <c r="H58" s="13">
        <v>1894604.46</v>
      </c>
      <c r="I58" s="13">
        <f>('[1]Detalle de Ejecucion Julio 23'!$F$361)</f>
        <v>0</v>
      </c>
      <c r="J58" s="13">
        <f>('[2]Formato Presentacion Sept'!$E$52)</f>
        <v>0</v>
      </c>
      <c r="K58" s="13">
        <f>('[2]Formato Presentacion Sept'!$E$52)</f>
        <v>0</v>
      </c>
      <c r="L58" s="13">
        <f>('[2]Formato de Presentacion Octubre'!$E$48)</f>
        <v>0</v>
      </c>
      <c r="M58" s="13"/>
      <c r="N58" s="13">
        <f>('[2]Formato Presentación Diciembre'!E48)</f>
        <v>0</v>
      </c>
      <c r="O58" s="14">
        <f t="shared" si="8"/>
        <v>2225004.46</v>
      </c>
      <c r="P58" s="19"/>
      <c r="Q58" s="19"/>
      <c r="S58" s="33"/>
    </row>
    <row r="59" spans="1:19" s="20" customFormat="1" ht="46.5" x14ac:dyDescent="0.35">
      <c r="A59" s="12" t="s">
        <v>64</v>
      </c>
      <c r="B59" s="13">
        <v>1500000</v>
      </c>
      <c r="C59" s="13"/>
      <c r="D59" s="13"/>
      <c r="E59" s="13"/>
      <c r="F59" s="13">
        <f>('[1]Detalle Ejecucion Abril 23 '!$F$390)</f>
        <v>370761.04</v>
      </c>
      <c r="G59" s="13">
        <f>('[1]Formato Presentacion Mayo '!$E$313)</f>
        <v>0</v>
      </c>
      <c r="H59" s="13">
        <v>1483044.15</v>
      </c>
      <c r="I59" s="13">
        <f>('[1]Formato Presentacion Agosto'!$E$305)</f>
        <v>0</v>
      </c>
      <c r="J59" s="13"/>
      <c r="K59" s="13">
        <v>0</v>
      </c>
      <c r="L59" s="13">
        <f>('[2]Formato de Presentacion Octubre'!$E$502)</f>
        <v>0</v>
      </c>
      <c r="M59" s="13">
        <f>('[2]Formato Presentación Noviem (2)'!E49)</f>
        <v>0</v>
      </c>
      <c r="N59" s="13">
        <f>('[2]Formato Presentación Diciembre'!E49)</f>
        <v>0</v>
      </c>
      <c r="O59" s="14">
        <f t="shared" si="8"/>
        <v>1853805.19</v>
      </c>
      <c r="P59" s="19"/>
      <c r="Q59" s="19"/>
      <c r="S59" s="33"/>
    </row>
    <row r="60" spans="1:19" ht="41.25" customHeight="1" x14ac:dyDescent="0.35">
      <c r="A60" s="36" t="s">
        <v>65</v>
      </c>
      <c r="B60" s="37">
        <f t="shared" ref="B60:N60" si="12">SUM(B61:B62)</f>
        <v>105000000</v>
      </c>
      <c r="C60" s="37">
        <f t="shared" si="12"/>
        <v>1055750.49</v>
      </c>
      <c r="D60" s="37">
        <f t="shared" si="12"/>
        <v>7066840.9900000002</v>
      </c>
      <c r="E60" s="37">
        <f t="shared" si="12"/>
        <v>3969576.73</v>
      </c>
      <c r="F60" s="37">
        <f t="shared" si="12"/>
        <v>7457908.4399999995</v>
      </c>
      <c r="G60" s="37">
        <f t="shared" si="12"/>
        <v>5523348.5</v>
      </c>
      <c r="H60" s="37">
        <f t="shared" si="12"/>
        <v>2484519.6</v>
      </c>
      <c r="I60" s="37">
        <f t="shared" si="12"/>
        <v>2563169.17</v>
      </c>
      <c r="J60" s="37">
        <f t="shared" si="12"/>
        <v>1793712.02</v>
      </c>
      <c r="K60" s="37">
        <f t="shared" si="12"/>
        <v>9869191.2399999984</v>
      </c>
      <c r="L60" s="37">
        <f t="shared" si="12"/>
        <v>12998944.91</v>
      </c>
      <c r="M60" s="37">
        <f t="shared" si="12"/>
        <v>10109255.74</v>
      </c>
      <c r="N60" s="37">
        <f t="shared" si="12"/>
        <v>6796683.9100000001</v>
      </c>
      <c r="O60" s="38">
        <f>SUM(O61:O62)</f>
        <v>71688901.74000001</v>
      </c>
      <c r="P60" s="39"/>
      <c r="Q60" s="40"/>
      <c r="R60" s="41"/>
      <c r="S60" s="33"/>
    </row>
    <row r="61" spans="1:19" s="20" customFormat="1" ht="45" customHeight="1" x14ac:dyDescent="0.35">
      <c r="A61" s="12" t="s">
        <v>66</v>
      </c>
      <c r="B61" s="13">
        <v>105000000</v>
      </c>
      <c r="C61" s="13">
        <v>1055750.49</v>
      </c>
      <c r="D61" s="13">
        <v>4032501.05</v>
      </c>
      <c r="E61" s="13">
        <v>3880638.23</v>
      </c>
      <c r="F61" s="13">
        <f>('[1]Detalle Ejecucion Abril 23 '!$F$394)</f>
        <v>0</v>
      </c>
      <c r="G61" s="13">
        <v>1113863.9099999999</v>
      </c>
      <c r="H61" s="13">
        <v>2274776.9700000002</v>
      </c>
      <c r="I61" s="13">
        <v>292919.65000000002</v>
      </c>
      <c r="J61" s="13">
        <f>('[1]Detalle de Ejecucion Agosto 23'!$E$349)</f>
        <v>1793712.02</v>
      </c>
      <c r="K61" s="13">
        <f>('[2]Detalle Ejecucion Sept 23'!$E$404)</f>
        <v>9869191.2399999984</v>
      </c>
      <c r="L61" s="13">
        <f>('[2]Detalle de Ejecucion Octubr (2)'!$E$399)</f>
        <v>2958973.0700000003</v>
      </c>
      <c r="M61" s="13">
        <f>('[2]Detalle de Ejecución Noviembre'!F437)</f>
        <v>1071533.22</v>
      </c>
      <c r="N61" s="13">
        <f>('[2]Detalle de Ejecución Diciembre'!F393)</f>
        <v>1862558.37</v>
      </c>
      <c r="O61" s="14">
        <f>SUM(C61:N61)</f>
        <v>30206418.219999999</v>
      </c>
      <c r="P61" s="19"/>
      <c r="Q61" s="19"/>
      <c r="R61" s="19"/>
      <c r="S61" s="33"/>
    </row>
    <row r="62" spans="1:19" s="20" customFormat="1" ht="52.5" customHeight="1" x14ac:dyDescent="0.35">
      <c r="A62" s="12" t="s">
        <v>67</v>
      </c>
      <c r="B62" s="45">
        <v>0</v>
      </c>
      <c r="C62" s="13"/>
      <c r="D62" s="13">
        <v>3034339.94</v>
      </c>
      <c r="E62" s="13">
        <v>88938.5</v>
      </c>
      <c r="F62" s="13">
        <f>('[1]Detalle Ejecucion Abril 23 '!$F$397)</f>
        <v>7457908.4399999995</v>
      </c>
      <c r="G62" s="13">
        <v>4409484.59</v>
      </c>
      <c r="H62" s="13">
        <v>209742.63</v>
      </c>
      <c r="I62" s="13">
        <v>2270249.52</v>
      </c>
      <c r="J62" s="13"/>
      <c r="K62" s="13">
        <f>('[2]Detalle Ejecucion Sept 23'!$F$410)</f>
        <v>0</v>
      </c>
      <c r="L62" s="13">
        <f>('[2]Detalle de Ejecucion Octubr (2)'!$E$404)</f>
        <v>10039971.84</v>
      </c>
      <c r="M62" s="13">
        <f>('[2]Detalle de Ejecución Noviembre'!F440)</f>
        <v>9037722.5199999996</v>
      </c>
      <c r="N62" s="13">
        <f>('[2]Detalle de Ejecución Diciembre'!F396)</f>
        <v>4934125.54</v>
      </c>
      <c r="O62" s="14">
        <f t="shared" si="8"/>
        <v>41482483.520000003</v>
      </c>
      <c r="P62" s="19"/>
      <c r="Q62" s="19"/>
      <c r="R62" s="19"/>
      <c r="S62" s="33"/>
    </row>
    <row r="63" spans="1:19" s="11" customFormat="1" ht="45.75" customHeight="1" thickBot="1" x14ac:dyDescent="0.45">
      <c r="A63" s="46" t="s">
        <v>68</v>
      </c>
      <c r="B63" s="47">
        <f t="shared" ref="B63:O63" si="13">B22+B28+B38+B47+B49+B52+B60</f>
        <v>5588442955</v>
      </c>
      <c r="C63" s="47">
        <f t="shared" si="13"/>
        <v>21394911.369999997</v>
      </c>
      <c r="D63" s="47">
        <f t="shared" si="13"/>
        <v>28759495.039999999</v>
      </c>
      <c r="E63" s="47">
        <f t="shared" si="13"/>
        <v>1539042207.0999999</v>
      </c>
      <c r="F63" s="47">
        <f t="shared" si="13"/>
        <v>28349747.230000004</v>
      </c>
      <c r="G63" s="47">
        <f t="shared" si="13"/>
        <v>162088462.73900002</v>
      </c>
      <c r="H63" s="47">
        <f t="shared" si="13"/>
        <v>37072996.329999998</v>
      </c>
      <c r="I63" s="47">
        <f t="shared" si="13"/>
        <v>1056795040.8399999</v>
      </c>
      <c r="J63" s="47">
        <f t="shared" si="13"/>
        <v>80580356.170000002</v>
      </c>
      <c r="K63" s="47">
        <f t="shared" si="13"/>
        <v>190328314.85999998</v>
      </c>
      <c r="L63" s="47">
        <f t="shared" si="13"/>
        <v>47245247.842000008</v>
      </c>
      <c r="M63" s="47">
        <f t="shared" si="13"/>
        <v>33764379.910000004</v>
      </c>
      <c r="N63" s="47">
        <f>N22+N28+N38+N47+N49+N52+N60</f>
        <v>630331274.14400005</v>
      </c>
      <c r="O63" s="48">
        <f t="shared" si="13"/>
        <v>3855752433.5749998</v>
      </c>
      <c r="P63" s="39"/>
      <c r="Q63" s="40"/>
      <c r="R63" s="41"/>
      <c r="S63" s="33"/>
    </row>
    <row r="64" spans="1:19" ht="23.25" x14ac:dyDescent="0.35">
      <c r="A64" s="4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7" ht="23.25" x14ac:dyDescent="0.35">
      <c r="A65" s="4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7" ht="23.25" x14ac:dyDescent="0.35">
      <c r="A66" s="49"/>
      <c r="B66" s="5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50"/>
      <c r="P66" s="15"/>
    </row>
    <row r="67" spans="1:17" ht="23.25" x14ac:dyDescent="0.35">
      <c r="A67" s="49"/>
      <c r="B67" s="5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50"/>
      <c r="P67" s="15"/>
    </row>
    <row r="68" spans="1:17" s="51" customFormat="1" ht="23.25" x14ac:dyDescent="0.35">
      <c r="A68" s="4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7" s="51" customFormat="1" ht="28.5" x14ac:dyDescent="0.45">
      <c r="A69" s="52"/>
      <c r="B69" s="53"/>
      <c r="C69" s="53"/>
      <c r="D69" s="53"/>
      <c r="E69" s="53"/>
      <c r="F69" s="53"/>
      <c r="G69" s="53"/>
      <c r="H69" s="53"/>
      <c r="I69" s="53"/>
      <c r="J69" s="1"/>
      <c r="K69" s="1"/>
      <c r="L69" s="1"/>
      <c r="M69" s="1"/>
      <c r="N69" s="1"/>
      <c r="O69" s="1"/>
      <c r="P69" s="54"/>
    </row>
    <row r="70" spans="1:17" s="51" customFormat="1" ht="33.75" x14ac:dyDescent="0.5">
      <c r="A70" s="55" t="s">
        <v>69</v>
      </c>
      <c r="B70" s="56"/>
      <c r="C70" s="53"/>
      <c r="D70" s="53"/>
      <c r="E70" s="53"/>
      <c r="G70" s="53"/>
      <c r="H70" s="53"/>
      <c r="I70" s="57" t="s">
        <v>70</v>
      </c>
      <c r="J70" s="1"/>
      <c r="K70" s="1"/>
      <c r="L70" s="1"/>
      <c r="M70" s="1"/>
      <c r="N70" s="1"/>
      <c r="O70" s="1"/>
    </row>
    <row r="71" spans="1:17" s="51" customFormat="1" ht="33.75" x14ac:dyDescent="0.5">
      <c r="A71" s="58" t="s">
        <v>71</v>
      </c>
      <c r="B71" s="56"/>
      <c r="C71" s="53"/>
      <c r="D71" s="53"/>
      <c r="E71" s="53"/>
      <c r="G71" s="53"/>
      <c r="H71" s="53"/>
      <c r="I71" s="59" t="s">
        <v>72</v>
      </c>
      <c r="J71" s="1"/>
      <c r="K71" s="1"/>
      <c r="L71" s="1"/>
      <c r="M71" s="1"/>
      <c r="N71" s="1"/>
      <c r="O71" s="1"/>
    </row>
    <row r="72" spans="1:17" s="51" customFormat="1" ht="28.5" x14ac:dyDescent="0.45">
      <c r="A72" s="60"/>
      <c r="B72" s="53"/>
      <c r="C72" s="53"/>
      <c r="D72" s="53"/>
      <c r="E72" s="53"/>
      <c r="G72" s="53"/>
      <c r="H72" s="53"/>
      <c r="I72" s="53"/>
      <c r="J72" s="1"/>
      <c r="K72" s="1"/>
      <c r="L72" s="1"/>
      <c r="M72" s="1"/>
      <c r="N72" s="1"/>
      <c r="O72" s="1"/>
    </row>
    <row r="73" spans="1:17" s="51" customFormat="1" ht="19.5" customHeight="1" x14ac:dyDescent="0.45">
      <c r="A73" s="60"/>
      <c r="B73" s="53"/>
      <c r="C73" s="61"/>
      <c r="D73" s="53"/>
      <c r="E73" s="53"/>
      <c r="F73" s="53"/>
      <c r="G73" s="53"/>
      <c r="H73" s="53"/>
      <c r="J73" s="1"/>
      <c r="K73" s="1"/>
      <c r="L73" s="1"/>
      <c r="M73" s="1"/>
      <c r="N73" s="1"/>
      <c r="O73" s="50"/>
      <c r="Q73" s="54"/>
    </row>
    <row r="74" spans="1:17" s="51" customFormat="1" ht="32.25" customHeight="1" x14ac:dyDescent="0.5">
      <c r="A74" s="53"/>
      <c r="B74" s="53"/>
      <c r="C74" s="53"/>
      <c r="F74" s="72" t="s">
        <v>73</v>
      </c>
      <c r="G74" s="72"/>
      <c r="H74" s="53"/>
      <c r="I74" s="53"/>
      <c r="J74" s="1"/>
      <c r="K74" s="1"/>
      <c r="L74" s="1"/>
      <c r="M74" s="1"/>
      <c r="N74" s="1"/>
      <c r="O74" s="1"/>
    </row>
    <row r="75" spans="1:17" s="51" customFormat="1" ht="33.75" x14ac:dyDescent="0.5">
      <c r="A75" s="53"/>
      <c r="B75" s="53"/>
      <c r="C75" s="53"/>
      <c r="F75" s="73" t="s">
        <v>74</v>
      </c>
      <c r="G75" s="73"/>
      <c r="H75" s="53"/>
      <c r="I75" s="53"/>
      <c r="J75" s="1"/>
      <c r="K75" s="1"/>
      <c r="L75" s="1"/>
      <c r="M75" s="1"/>
      <c r="N75" s="1"/>
      <c r="O75" s="62"/>
    </row>
    <row r="76" spans="1:17" x14ac:dyDescent="0.25">
      <c r="A76" s="63"/>
    </row>
    <row r="77" spans="1:17" ht="15.75" x14ac:dyDescent="0.25">
      <c r="A77" s="74"/>
      <c r="B77" s="74"/>
      <c r="C77" s="74"/>
      <c r="D77" s="74"/>
    </row>
    <row r="78" spans="1:17" x14ac:dyDescent="0.25">
      <c r="A78" s="69"/>
      <c r="B78" s="69"/>
      <c r="C78" s="69"/>
      <c r="D78" s="69"/>
    </row>
    <row r="79" spans="1:17" x14ac:dyDescent="0.25">
      <c r="A79" s="64"/>
    </row>
    <row r="80" spans="1:17" x14ac:dyDescent="0.25">
      <c r="A80" s="64"/>
    </row>
    <row r="81" spans="1:3" x14ac:dyDescent="0.25">
      <c r="A81" s="64"/>
    </row>
    <row r="83" spans="1:3" x14ac:dyDescent="0.25">
      <c r="A83" s="65"/>
    </row>
    <row r="84" spans="1:3" x14ac:dyDescent="0.25">
      <c r="A84" s="65"/>
      <c r="B84" s="66"/>
    </row>
    <row r="86" spans="1:3" x14ac:dyDescent="0.25">
      <c r="C86" s="66"/>
    </row>
    <row r="87" spans="1:3" x14ac:dyDescent="0.25">
      <c r="A87" s="67"/>
      <c r="C87" s="63"/>
    </row>
    <row r="88" spans="1:3" x14ac:dyDescent="0.25">
      <c r="A88" s="67"/>
      <c r="B88" s="66"/>
      <c r="C88" s="66"/>
    </row>
    <row r="89" spans="1:3" x14ac:dyDescent="0.25">
      <c r="A89" s="67"/>
      <c r="B89" s="66"/>
      <c r="C89" s="66"/>
    </row>
    <row r="90" spans="1:3" x14ac:dyDescent="0.25">
      <c r="A90" s="68"/>
      <c r="B90" s="63"/>
      <c r="C90" s="63"/>
    </row>
  </sheetData>
  <mergeCells count="7">
    <mergeCell ref="A78:D78"/>
    <mergeCell ref="A8:O8"/>
    <mergeCell ref="A9:O9"/>
    <mergeCell ref="A10:O10"/>
    <mergeCell ref="F74:G74"/>
    <mergeCell ref="F75:G75"/>
    <mergeCell ref="A77:D77"/>
  </mergeCells>
  <printOptions horizontalCentered="1"/>
  <pageMargins left="0.19685039370078741" right="0.39370078740157483" top="0.74803149606299213" bottom="0.74803149606299213" header="0.31496062992125984" footer="0.31496062992125984"/>
  <pageSetup paperSize="5" scale="30" fitToHeight="2" orientation="landscape" r:id="rId1"/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Aplicaciones Financieras Dic.</vt:lpstr>
      <vt:lpstr>Gráfico1</vt:lpstr>
      <vt:lpstr>'Aplicaciones Financieras Dic.'!Área_de_impresión</vt:lpstr>
      <vt:lpstr>'Aplicaciones Financieras Dic.'!Títulos_a_imprimir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Victor Hilario</cp:lastModifiedBy>
  <dcterms:created xsi:type="dcterms:W3CDTF">2024-01-26T17:50:14Z</dcterms:created>
  <dcterms:modified xsi:type="dcterms:W3CDTF">2024-01-26T19:27:41Z</dcterms:modified>
</cp:coreProperties>
</file>