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"/>
    </mc:Choice>
  </mc:AlternateContent>
  <xr:revisionPtr revIDLastSave="0" documentId="8_{89CDA757-0C47-4664-8DBA-0AD3F6D67C60}" xr6:coauthVersionLast="47" xr6:coauthVersionMax="47" xr10:uidLastSave="{00000000-0000-0000-0000-000000000000}"/>
  <bookViews>
    <workbookView xWindow="-120" yWindow="-120" windowWidth="20730" windowHeight="11160" xr2:uid="{D258068D-4D1B-487C-BDC3-B5D1BE2562FF}"/>
  </bookViews>
  <sheets>
    <sheet name="Formato Presentacion Junio" sheetId="1" r:id="rId1"/>
  </sheets>
  <externalReferences>
    <externalReference r:id="rId2"/>
  </externalReferences>
  <definedNames>
    <definedName name="_xlnm.Print_Titles" localSheetId="0">'Formato Presentacion Junio'!$2:$12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14" i="1"/>
  <c r="E53" i="1"/>
  <c r="E52" i="1"/>
  <c r="E51" i="1"/>
  <c r="E50" i="1"/>
  <c r="E49" i="1" s="1"/>
  <c r="E48" i="1"/>
  <c r="E47" i="1"/>
  <c r="E46" i="1"/>
  <c r="E45" i="1"/>
  <c r="E43" i="1"/>
  <c r="E42" i="1"/>
  <c r="E41" i="1" s="1"/>
  <c r="E39" i="1"/>
  <c r="E38" i="1" s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E18" i="1"/>
  <c r="E17" i="1"/>
  <c r="E16" i="1"/>
  <c r="E15" i="1"/>
  <c r="C13" i="1"/>
  <c r="E29" i="1" l="1"/>
  <c r="E19" i="1"/>
  <c r="E13" i="1"/>
  <c r="E44" i="1"/>
  <c r="E12" i="1" l="1"/>
</calcChain>
</file>

<file path=xl/sharedStrings.xml><?xml version="1.0" encoding="utf-8"?>
<sst xmlns="http://schemas.openxmlformats.org/spreadsheetml/2006/main" count="99" uniqueCount="98">
  <si>
    <t>Fondo Patrimonial de las Empresas Reformadas</t>
  </si>
  <si>
    <t>Reporte de Ejecución Presupuestaria del 1 al 30 de Junio</t>
  </si>
  <si>
    <t>Año 2023</t>
  </si>
  <si>
    <t>En RD$</t>
  </si>
  <si>
    <t>No. Cta.</t>
  </si>
  <si>
    <t>Concepto de Cuenta</t>
  </si>
  <si>
    <t>Presupuesto Aprob.</t>
  </si>
  <si>
    <t>Presup. Modificado</t>
  </si>
  <si>
    <t>Junio</t>
  </si>
  <si>
    <t>2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</si>
  <si>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</si>
  <si>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</si>
  <si>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</si>
  <si>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</si>
  <si>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</si>
  <si>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</si>
  <si>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</si>
  <si>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</si>
  <si>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Representacion </t>
  </si>
  <si>
    <t>2.1.4</t>
  </si>
  <si>
    <t>Gratificaciones y Bonificaciones</t>
  </si>
  <si>
    <t>2.1.5</t>
  </si>
  <si>
    <t>Contribuciones a la seguridad Social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</si>
  <si>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</si>
  <si>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</si>
  <si>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</si>
  <si>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</si>
  <si>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</si>
  <si>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</si>
  <si>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</si>
  <si>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</si>
  <si>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</si>
  <si>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</si>
  <si>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</si>
  <si>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Alquileres</t>
  </si>
  <si>
    <t>2.2.6</t>
  </si>
  <si>
    <t>Seguros</t>
  </si>
  <si>
    <t>2.2.7</t>
  </si>
  <si>
    <t>Reparaciones e instalaciones</t>
  </si>
  <si>
    <t>2.2.8</t>
  </si>
  <si>
    <t>Otros servicios</t>
  </si>
  <si>
    <t>2.2.9</t>
  </si>
  <si>
    <t xml:space="preserve">Otras contrataciones de servicios </t>
  </si>
  <si>
    <t>2.3</t>
  </si>
  <si>
    <t>Materiales y Suministros</t>
  </si>
  <si>
    <t>2.3.1</t>
  </si>
  <si>
    <t>Alimentos y bebidas para personas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</si>
  <si>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</si>
  <si>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</si>
  <si>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</si>
  <si>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</si>
  <si>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</si>
  <si>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</si>
  <si>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</si>
  <si>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</si>
  <si>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</si>
  <si>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Minerales, Metálicos y no Metálicos</t>
  </si>
  <si>
    <t>2.3.7</t>
  </si>
  <si>
    <t>Combustibles y Lubricantes</t>
  </si>
  <si>
    <t>2.3.9</t>
  </si>
  <si>
    <t>Productos y Útiles Varios</t>
  </si>
  <si>
    <t>2.4</t>
  </si>
  <si>
    <t>Transferencias corrientes</t>
  </si>
  <si>
    <t>2.4.1</t>
  </si>
  <si>
    <t>Transferencias corrientes al Sector Privado</t>
  </si>
  <si>
    <t>2.4.2</t>
  </si>
  <si>
    <t>Transferencias corrientes al Sector Externo</t>
  </si>
  <si>
    <t>2.5</t>
  </si>
  <si>
    <t>Transferencia de Capital</t>
  </si>
  <si>
    <t>2.5.1</t>
  </si>
  <si>
    <t>Transferencias de Capital a Asociaciones Privadas SFL</t>
  </si>
  <si>
    <t>2.5.2</t>
  </si>
  <si>
    <t>Transferencia a Gobierno Central</t>
  </si>
  <si>
    <t>2.6</t>
  </si>
  <si>
    <t>Bienes muebles, inmuebles e intangibles</t>
  </si>
  <si>
    <t>2.6.1</t>
  </si>
  <si>
    <t>Mobiliario y Equipo</t>
  </si>
  <si>
    <t>2.6.2</t>
  </si>
  <si>
    <t>Mobiliario y Equipo educacional y recreativo</t>
  </si>
  <si>
    <t>2.6.4</t>
  </si>
  <si>
    <t>Vehículos y Equipos de Transp. Tracción y Elevación</t>
  </si>
  <si>
    <t>2.6.5</t>
  </si>
  <si>
    <t>Maquinaria y otros Equipos</t>
  </si>
  <si>
    <t>2.6.6</t>
  </si>
  <si>
    <t>Equipos de defensa y seguridad</t>
  </si>
  <si>
    <t>Equipos de seguridad</t>
  </si>
  <si>
    <t>2.6.8</t>
  </si>
  <si>
    <t>Bienes Intangibles</t>
  </si>
  <si>
    <t>2.6.9</t>
  </si>
  <si>
    <t>Edif. Estructuras Tierras Terrenos Obj Valor</t>
  </si>
  <si>
    <t>2.7</t>
  </si>
  <si>
    <t>Obras</t>
  </si>
  <si>
    <t>Claudio Marte</t>
  </si>
  <si>
    <t>Marleny Medrano</t>
  </si>
  <si>
    <t xml:space="preserve">  Encargado Presupuesto</t>
  </si>
  <si>
    <t>Directora Administrativa Financiera</t>
  </si>
  <si>
    <t>José E. Florentino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</si>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</sst>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43" fontId="4" fillId="0" borderId="0" xfId="0" applyNumberFormat="1" applyFont="1"/>
    <xf numFmtId="49" fontId="5" fillId="2" borderId="1" xfId="0" applyNumberFormat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43" fontId="3" fillId="0" borderId="0" xfId="1" applyFont="1" applyFill="1" applyAlignment="1">
      <alignment horizontal="left"/>
    </xf>
    <xf numFmtId="43" fontId="0" fillId="0" borderId="0" xfId="0" applyNumberFormat="1"/>
    <xf numFmtId="49" fontId="6" fillId="3" borderId="0" xfId="0" applyNumberFormat="1" applyFont="1" applyFill="1" applyAlignment="1">
      <alignment horizontal="left"/>
    </xf>
    <xf numFmtId="43" fontId="6" fillId="3" borderId="0" xfId="1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43" fontId="6" fillId="0" borderId="0" xfId="1" applyFont="1" applyFill="1" applyAlignment="1">
      <alignment horizontal="left"/>
    </xf>
    <xf numFmtId="43" fontId="6" fillId="0" borderId="0" xfId="1" applyFont="1" applyFill="1"/>
    <xf numFmtId="49" fontId="7" fillId="0" borderId="0" xfId="0" applyNumberFormat="1" applyFont="1" applyAlignment="1">
      <alignment horizontal="left"/>
    </xf>
    <xf numFmtId="43" fontId="7" fillId="0" borderId="0" xfId="1" applyFont="1"/>
    <xf numFmtId="0" fontId="7" fillId="0" borderId="0" xfId="0" applyFont="1"/>
    <xf numFmtId="43" fontId="7" fillId="0" borderId="0" xfId="0" applyNumberFormat="1" applyFont="1"/>
    <xf numFmtId="0" fontId="0" fillId="0" borderId="0" xfId="0" applyProtection="1">
      <protection locked="0"/>
    </xf>
    <xf numFmtId="43" fontId="0" fillId="0" borderId="0" xfId="1" applyFont="1"/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43" fontId="6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43" fontId="0" fillId="0" borderId="0" xfId="1" applyFont="1" applyAlignment="1">
      <alignment horizontal="center"/>
    </xf>
    <xf numFmtId="43" fontId="6" fillId="0" borderId="0" xfId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6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8797BC5B-31CB-4D6E-B006-38BC8E363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5036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2135607</xdr:colOff>
      <xdr:row>0</xdr:row>
      <xdr:rowOff>1</xdr:rowOff>
    </xdr:from>
    <xdr:to>
      <xdr:col>3</xdr:col>
      <xdr:colOff>219809</xdr:colOff>
      <xdr:row>4</xdr:row>
      <xdr:rowOff>108615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A5D26-93B8-45AE-A077-365637B4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2" y="1"/>
          <a:ext cx="2303777" cy="822989"/>
        </a:xfrm>
        <a:prstGeom prst="rect">
          <a:avLst/>
        </a:prstGeom>
      </xdr:spPr>
    </xdr:pic>
    <xdr:clientData/>
  </xdr:twoCellAnchor>
  <xdr:twoCellAnchor>
    <xdr:from>
      <xdr:col>2</xdr:col>
      <xdr:colOff>690814</xdr:colOff>
      <xdr:row>56</xdr:row>
      <xdr:rowOff>10027</xdr:rowOff>
    </xdr:from>
    <xdr:to>
      <xdr:col>4</xdr:col>
      <xdr:colOff>491289</xdr:colOff>
      <xdr:row>56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C50CDA44-A5A7-4643-9590-BE7FAED26299}"/>
            </a:ext>
          </a:extLst>
        </xdr:cNvPr>
        <xdr:cNvSpPr>
          <a:spLocks noChangeShapeType="1"/>
        </xdr:cNvSpPr>
      </xdr:nvSpPr>
      <xdr:spPr bwMode="auto">
        <a:xfrm>
          <a:off x="4138864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55</xdr:row>
      <xdr:rowOff>140369</xdr:rowOff>
    </xdr:from>
    <xdr:to>
      <xdr:col>1</xdr:col>
      <xdr:colOff>2677025</xdr:colOff>
      <xdr:row>55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9386BF92-7D39-4AD9-A5FE-A10AB64F0B4E}"/>
            </a:ext>
          </a:extLst>
        </xdr:cNvPr>
        <xdr:cNvSpPr>
          <a:spLocks noChangeShapeType="1"/>
        </xdr:cNvSpPr>
      </xdr:nvSpPr>
      <xdr:spPr bwMode="auto">
        <a:xfrm>
          <a:off x="619125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59</xdr:row>
      <xdr:rowOff>161191</xdr:rowOff>
    </xdr:from>
    <xdr:to>
      <xdr:col>3</xdr:col>
      <xdr:colOff>80595</xdr:colOff>
      <xdr:row>60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465601A8-7093-4D28-9B95-17DE636C5D21}"/>
            </a:ext>
          </a:extLst>
        </xdr:cNvPr>
        <xdr:cNvSpPr>
          <a:spLocks noChangeShapeType="1"/>
        </xdr:cNvSpPr>
      </xdr:nvSpPr>
      <xdr:spPr bwMode="auto">
        <a:xfrm flipV="1">
          <a:off x="2275009" y="103053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Relationship Id="rId1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de Presentacio"/>
      <sheetName val="Presupuesto Aprobado"/>
      <sheetName val="Presupuesto Aprobado 2023 (2)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"/>
      <sheetName val="Formato Presentacion Julio"/>
      <sheetName val="Detalle de Ejecucion Agosto"/>
      <sheetName val="Formato de Presentacion Agosto"/>
      <sheetName val="Formato de Presentacion Sept."/>
      <sheetName val="Notas Sobre la Ejecucion"/>
      <sheetName val="Detalle de Ejecucion Septiembre"/>
      <sheetName val="Detalle de Ejecucion Octubr (2)"/>
      <sheetName val="Formato de Presentacion Octubre"/>
      <sheetName val="Detalle de Ejecucion Noviembre"/>
      <sheetName val="Formato Presentacion Noviembre"/>
      <sheetName val="Formato Presentacion Mayo"/>
      <sheetName val="Secuencial Cheques"/>
      <sheetName val="Referencias de Precios"/>
      <sheetName val="Plantilla Ingresos Egresos"/>
      <sheetName val="Soporte Incentivo Desemp."/>
      <sheetName val="Caja Chica "/>
      <sheetName val="Certif. de Apropiacion y Cuota "/>
      <sheetName val="ENE-DIC 2021 (2)"/>
      <sheetName val="Certificacines Recurrentes"/>
      <sheetName val="Monto Productos"/>
      <sheetName val="ENE-DIC 2021"/>
      <sheetName val="Secuencia Cheques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16">
          <cell r="E316"/>
        </row>
        <row r="338">
          <cell r="E338">
            <v>0</v>
          </cell>
        </row>
      </sheetData>
      <sheetData sheetId="18"/>
      <sheetData sheetId="19">
        <row r="14">
          <cell r="E14">
            <v>7725233.3300000001</v>
          </cell>
        </row>
        <row r="30">
          <cell r="E30">
            <v>3064274.7</v>
          </cell>
        </row>
        <row r="57">
          <cell r="E57">
            <v>55000</v>
          </cell>
        </row>
        <row r="63">
          <cell r="E63">
            <v>8843148.0399999991</v>
          </cell>
        </row>
        <row r="72">
          <cell r="E72">
            <v>1067172.74</v>
          </cell>
        </row>
        <row r="77">
          <cell r="E77">
            <v>749222.8</v>
          </cell>
        </row>
        <row r="91">
          <cell r="E91">
            <v>790.6</v>
          </cell>
        </row>
        <row r="96">
          <cell r="E96">
            <v>1209851.74</v>
          </cell>
        </row>
        <row r="106">
          <cell r="F106">
            <v>7128</v>
          </cell>
        </row>
        <row r="115">
          <cell r="E115">
            <v>378683.24</v>
          </cell>
        </row>
        <row r="121">
          <cell r="E121">
            <v>681570.8</v>
          </cell>
        </row>
        <row r="131">
          <cell r="E131">
            <v>665388.91999999993</v>
          </cell>
        </row>
        <row r="152">
          <cell r="E152">
            <v>2326537.86</v>
          </cell>
        </row>
        <row r="187">
          <cell r="E187">
            <v>13334</v>
          </cell>
        </row>
        <row r="192">
          <cell r="E192">
            <v>406851.84000000003</v>
          </cell>
        </row>
        <row r="254">
          <cell r="E254">
            <v>0</v>
          </cell>
        </row>
        <row r="258">
          <cell r="E258">
            <v>0</v>
          </cell>
        </row>
        <row r="263">
          <cell r="F263">
            <v>0</v>
          </cell>
        </row>
        <row r="265">
          <cell r="E265">
            <v>0</v>
          </cell>
        </row>
        <row r="270">
          <cell r="E270">
            <v>424.8</v>
          </cell>
        </row>
        <row r="280">
          <cell r="E280">
            <v>630460</v>
          </cell>
        </row>
        <row r="290">
          <cell r="E290">
            <v>106464.62999999999</v>
          </cell>
        </row>
        <row r="332">
          <cell r="E332">
            <v>0</v>
          </cell>
        </row>
        <row r="333">
          <cell r="E333">
            <v>0</v>
          </cell>
        </row>
        <row r="348">
          <cell r="E348">
            <v>3279290.08</v>
          </cell>
        </row>
        <row r="361">
          <cell r="E361">
            <v>0</v>
          </cell>
        </row>
        <row r="368">
          <cell r="E368">
            <v>0</v>
          </cell>
        </row>
        <row r="372">
          <cell r="E372">
            <v>0</v>
          </cell>
        </row>
        <row r="384">
          <cell r="E384">
            <v>0</v>
          </cell>
        </row>
        <row r="387">
          <cell r="E387">
            <v>1894604.46</v>
          </cell>
        </row>
        <row r="391">
          <cell r="E391">
            <v>1483044.15</v>
          </cell>
        </row>
        <row r="394">
          <cell r="E394">
            <v>2484519.5999999996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6FB2-D62C-4915-9BF2-22A38AB2282A}">
  <dimension ref="A1:G62"/>
  <sheetViews>
    <sheetView tabSelected="1" zoomScale="130" zoomScaleNormal="130" workbookViewId="0">
      <selection activeCell="B60" sqref="B60"/>
    </sheetView>
  </sheetViews>
  <sheetFormatPr baseColWidth="10" defaultColWidth="11.42578125" defaultRowHeight="12.75" x14ac:dyDescent="0.2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 x14ac:dyDescent="0.2">
      <c r="A1" s="25"/>
      <c r="B1" s="25"/>
      <c r="C1" s="25"/>
      <c r="D1" s="25"/>
      <c r="E1" s="25"/>
    </row>
    <row r="2" spans="1:7" x14ac:dyDescent="0.2">
      <c r="A2" s="25"/>
      <c r="B2" s="25"/>
      <c r="C2" s="25"/>
      <c r="D2" s="25"/>
      <c r="E2" s="25"/>
    </row>
    <row r="3" spans="1:7" ht="11.25" customHeight="1" x14ac:dyDescent="0.2">
      <c r="A3" s="25"/>
      <c r="B3" s="25"/>
      <c r="C3" s="25"/>
      <c r="D3" s="25"/>
      <c r="E3" s="25"/>
    </row>
    <row r="4" spans="1:7" ht="19.5" customHeight="1" x14ac:dyDescent="0.2">
      <c r="A4" s="25"/>
      <c r="B4" s="25"/>
      <c r="C4" s="25"/>
      <c r="D4" s="25"/>
      <c r="E4" s="25"/>
    </row>
    <row r="5" spans="1:7" x14ac:dyDescent="0.2">
      <c r="A5" s="25"/>
      <c r="B5" s="25"/>
      <c r="C5" s="25"/>
      <c r="D5" s="25"/>
      <c r="E5" s="25"/>
    </row>
    <row r="6" spans="1:7" x14ac:dyDescent="0.2">
      <c r="A6" s="25"/>
      <c r="B6" s="25"/>
      <c r="C6" s="25"/>
      <c r="D6" s="25"/>
      <c r="E6" s="25"/>
    </row>
    <row r="7" spans="1:7" ht="15" x14ac:dyDescent="0.25">
      <c r="A7" s="26" t="s">
        <v>0</v>
      </c>
      <c r="B7" s="26"/>
      <c r="C7" s="26"/>
      <c r="D7" s="26"/>
      <c r="E7" s="26"/>
    </row>
    <row r="8" spans="1:7" ht="15" x14ac:dyDescent="0.25">
      <c r="A8" s="27" t="s">
        <v>1</v>
      </c>
      <c r="B8" s="27"/>
      <c r="C8" s="27"/>
      <c r="D8" s="27"/>
      <c r="E8" s="27"/>
    </row>
    <row r="9" spans="1:7" ht="14.25" x14ac:dyDescent="0.2">
      <c r="A9" s="28" t="s">
        <v>2</v>
      </c>
      <c r="B9" s="28"/>
      <c r="C9" s="28"/>
      <c r="D9" s="28"/>
      <c r="E9" s="28"/>
      <c r="F9" s="1"/>
    </row>
    <row r="10" spans="1:7" ht="14.25" x14ac:dyDescent="0.2">
      <c r="A10" s="28" t="s">
        <v>3</v>
      </c>
      <c r="B10" s="28"/>
      <c r="C10" s="28"/>
      <c r="D10" s="28"/>
      <c r="E10" s="28"/>
      <c r="F10" s="1"/>
    </row>
    <row r="11" spans="1:7" ht="14.25" x14ac:dyDescent="0.2">
      <c r="A11" s="2" t="s">
        <v>4</v>
      </c>
      <c r="B11" s="2" t="s">
        <v>5</v>
      </c>
      <c r="C11" s="2" t="s">
        <v>6</v>
      </c>
      <c r="D11" s="2" t="s">
        <v>7</v>
      </c>
      <c r="E11" s="3" t="s">
        <v>8</v>
      </c>
      <c r="F11" s="1"/>
    </row>
    <row r="12" spans="1:7" ht="14.25" x14ac:dyDescent="0.2">
      <c r="A12" s="4" t="s">
        <v>9</v>
      </c>
      <c r="B12" s="4" t="s">
        <v>10</v>
      </c>
      <c r="C12" s="5">
        <v>2977000000</v>
      </c>
      <c r="D12" s="4"/>
      <c r="E12" s="5">
        <f>E13+E19+E29+E38+E41+E44+E53</f>
        <v>37072996.329999998</v>
      </c>
      <c r="F12" s="1"/>
      <c r="G12" s="6"/>
    </row>
    <row r="13" spans="1:7" ht="14.25" x14ac:dyDescent="0.2">
      <c r="A13" s="7" t="s">
        <v>11</v>
      </c>
      <c r="B13" s="7" t="s">
        <v>12</v>
      </c>
      <c r="C13" s="8">
        <f>SUM(C14+C15+C16+C17+C18)</f>
        <v>419740600</v>
      </c>
      <c r="D13" s="8">
        <v>419740600</v>
      </c>
      <c r="E13" s="8">
        <f>SUM(E14+E15+E16+E17+E18)</f>
        <v>20754828.809999999</v>
      </c>
      <c r="F13" s="1"/>
      <c r="G13" s="6"/>
    </row>
    <row r="14" spans="1:7" ht="14.25" x14ac:dyDescent="0.2">
      <c r="A14" s="9" t="s">
        <v>13</v>
      </c>
      <c r="B14" s="9" t="s">
        <v>14</v>
      </c>
      <c r="C14" s="10">
        <v>253783334</v>
      </c>
      <c r="D14" s="10">
        <v>253783334</v>
      </c>
      <c r="E14" s="10">
        <f>'[1]Detalle de Ejecucion Junio 23'!E14</f>
        <v>7725233.3300000001</v>
      </c>
      <c r="F14" s="1"/>
    </row>
    <row r="15" spans="1:7" ht="14.25" x14ac:dyDescent="0.2">
      <c r="A15" s="9" t="s">
        <v>15</v>
      </c>
      <c r="B15" s="9" t="s">
        <v>16</v>
      </c>
      <c r="C15" s="10">
        <v>35565600</v>
      </c>
      <c r="D15" s="10">
        <v>35565600</v>
      </c>
      <c r="E15" s="10">
        <f>('[1]Detalle de Ejecucion Junio 23'!E30)</f>
        <v>3064274.7</v>
      </c>
      <c r="F15" s="1"/>
    </row>
    <row r="16" spans="1:7" ht="14.25" x14ac:dyDescent="0.2">
      <c r="A16" s="9" t="s">
        <v>17</v>
      </c>
      <c r="B16" s="9" t="s">
        <v>18</v>
      </c>
      <c r="C16" s="10">
        <v>18400000</v>
      </c>
      <c r="D16" s="10">
        <v>18400000</v>
      </c>
      <c r="E16" s="10">
        <f>('[1]Detalle de Ejecucion Junio 23'!E57)</f>
        <v>55000</v>
      </c>
      <c r="F16" s="1"/>
    </row>
    <row r="17" spans="1:6" ht="14.25" x14ac:dyDescent="0.2">
      <c r="A17" s="9" t="s">
        <v>19</v>
      </c>
      <c r="B17" s="9" t="s">
        <v>20</v>
      </c>
      <c r="C17" s="10">
        <v>78991666</v>
      </c>
      <c r="D17" s="10">
        <v>78991666</v>
      </c>
      <c r="E17" s="10">
        <f>('[1]Detalle de Ejecucion Junio 23'!E63)</f>
        <v>8843148.0399999991</v>
      </c>
      <c r="F17" s="1"/>
    </row>
    <row r="18" spans="1:6" ht="14.25" x14ac:dyDescent="0.2">
      <c r="A18" s="9" t="s">
        <v>21</v>
      </c>
      <c r="B18" s="9" t="s">
        <v>22</v>
      </c>
      <c r="C18" s="10">
        <v>33000000</v>
      </c>
      <c r="D18" s="10">
        <v>33000000</v>
      </c>
      <c r="E18" s="10">
        <f>('[1]Detalle de Ejecucion Junio 23'!E72)</f>
        <v>1067172.74</v>
      </c>
      <c r="F18" s="1"/>
    </row>
    <row r="19" spans="1:6" ht="14.25" x14ac:dyDescent="0.2">
      <c r="A19" s="7" t="s">
        <v>23</v>
      </c>
      <c r="B19" s="7" t="s">
        <v>24</v>
      </c>
      <c r="C19" s="8">
        <v>773444000</v>
      </c>
      <c r="D19" s="8">
        <v>773444000</v>
      </c>
      <c r="E19" s="8">
        <f>SUM(E22+E23+E24+E25+E26+E27+E20+E21+E28)</f>
        <v>6032507.96</v>
      </c>
      <c r="F19" s="1"/>
    </row>
    <row r="20" spans="1:6" ht="14.25" x14ac:dyDescent="0.2">
      <c r="A20" s="9" t="s">
        <v>25</v>
      </c>
      <c r="B20" s="9" t="s">
        <v>26</v>
      </c>
      <c r="C20" s="10">
        <v>16344000</v>
      </c>
      <c r="D20" s="10">
        <v>16344000</v>
      </c>
      <c r="E20" s="10">
        <f>('[1]Detalle de Ejecucion Junio 23'!E77)</f>
        <v>749222.8</v>
      </c>
      <c r="F20" s="1"/>
    </row>
    <row r="21" spans="1:6" ht="14.25" x14ac:dyDescent="0.2">
      <c r="A21" s="9" t="s">
        <v>27</v>
      </c>
      <c r="B21" s="9" t="s">
        <v>28</v>
      </c>
      <c r="C21" s="10">
        <v>71000000</v>
      </c>
      <c r="D21" s="10">
        <v>71000000</v>
      </c>
      <c r="E21" s="10">
        <f>('[1]Detalle de Ejecucion Junio 23'!E91)</f>
        <v>790.6</v>
      </c>
      <c r="F21" s="1"/>
    </row>
    <row r="22" spans="1:6" ht="14.25" x14ac:dyDescent="0.2">
      <c r="A22" s="9" t="s">
        <v>29</v>
      </c>
      <c r="B22" s="9" t="s">
        <v>30</v>
      </c>
      <c r="C22" s="10">
        <v>3500000</v>
      </c>
      <c r="D22" s="10">
        <v>3500000</v>
      </c>
      <c r="E22" s="10">
        <f>('[1]Detalle de Ejecucion Junio 23'!E96)</f>
        <v>1209851.74</v>
      </c>
      <c r="F22" s="1"/>
    </row>
    <row r="23" spans="1:6" ht="14.25" x14ac:dyDescent="0.2">
      <c r="A23" s="9" t="s">
        <v>31</v>
      </c>
      <c r="B23" s="9" t="s">
        <v>32</v>
      </c>
      <c r="C23" s="10">
        <v>1500000</v>
      </c>
      <c r="D23" s="10">
        <v>1500000</v>
      </c>
      <c r="E23" s="10">
        <f>('[1]Detalle de Ejecucion Junio 23'!F106)</f>
        <v>7128</v>
      </c>
      <c r="F23" s="1"/>
    </row>
    <row r="24" spans="1:6" ht="14.25" x14ac:dyDescent="0.2">
      <c r="A24" s="9" t="s">
        <v>33</v>
      </c>
      <c r="B24" s="9" t="s">
        <v>34</v>
      </c>
      <c r="C24" s="10">
        <v>11100000</v>
      </c>
      <c r="D24" s="10">
        <v>11100000</v>
      </c>
      <c r="E24" s="10">
        <f>('[1]Detalle de Ejecucion Junio 23'!E115)</f>
        <v>378683.24</v>
      </c>
      <c r="F24" s="1"/>
    </row>
    <row r="25" spans="1:6" ht="14.25" x14ac:dyDescent="0.2">
      <c r="A25" s="9" t="s">
        <v>35</v>
      </c>
      <c r="B25" s="9" t="s">
        <v>36</v>
      </c>
      <c r="C25" s="10">
        <v>12000000</v>
      </c>
      <c r="D25" s="10">
        <v>12000000</v>
      </c>
      <c r="E25" s="10">
        <f>('[1]Detalle de Ejecucion Junio 23'!E121)</f>
        <v>681570.8</v>
      </c>
      <c r="F25" s="1"/>
    </row>
    <row r="26" spans="1:6" ht="14.25" x14ac:dyDescent="0.2">
      <c r="A26" s="9" t="s">
        <v>37</v>
      </c>
      <c r="B26" s="9" t="s">
        <v>38</v>
      </c>
      <c r="C26" s="10">
        <v>111700000</v>
      </c>
      <c r="D26" s="10">
        <v>111700000</v>
      </c>
      <c r="E26" s="10">
        <f>('[1]Detalle de Ejecucion Junio 23'!E131)</f>
        <v>665388.91999999993</v>
      </c>
      <c r="F26" s="1"/>
    </row>
    <row r="27" spans="1:6" ht="14.25" x14ac:dyDescent="0.2">
      <c r="A27" s="9" t="s">
        <v>39</v>
      </c>
      <c r="B27" s="9" t="s">
        <v>40</v>
      </c>
      <c r="C27" s="10">
        <v>546300000</v>
      </c>
      <c r="D27" s="10">
        <v>546300000</v>
      </c>
      <c r="E27" s="10">
        <f>('[1]Detalle de Ejecucion Junio 23'!E152)</f>
        <v>2326537.86</v>
      </c>
      <c r="F27" s="1"/>
    </row>
    <row r="28" spans="1:6" ht="14.25" x14ac:dyDescent="0.2">
      <c r="A28" s="9" t="s">
        <v>41</v>
      </c>
      <c r="B28" s="9" t="s">
        <v>42</v>
      </c>
      <c r="C28" s="10">
        <v>0</v>
      </c>
      <c r="D28" s="10">
        <v>0</v>
      </c>
      <c r="E28" s="10">
        <f>('[1]Detalle de Ejecucion Junio 23'!E187)</f>
        <v>13334</v>
      </c>
      <c r="F28" s="1"/>
    </row>
    <row r="29" spans="1:6" ht="14.25" x14ac:dyDescent="0.2">
      <c r="A29" s="7" t="s">
        <v>43</v>
      </c>
      <c r="B29" s="7" t="s">
        <v>44</v>
      </c>
      <c r="C29" s="8">
        <v>38024600</v>
      </c>
      <c r="D29" s="8">
        <v>38024600</v>
      </c>
      <c r="E29" s="8">
        <f>SUM(E30+E35+E36+E37)</f>
        <v>1144201.27</v>
      </c>
      <c r="F29" s="1"/>
    </row>
    <row r="30" spans="1:6" ht="14.25" x14ac:dyDescent="0.2">
      <c r="A30" s="9" t="s">
        <v>45</v>
      </c>
      <c r="B30" s="9" t="s">
        <v>46</v>
      </c>
      <c r="C30" s="10">
        <v>2550000</v>
      </c>
      <c r="D30" s="10">
        <v>2550000</v>
      </c>
      <c r="E30" s="10">
        <f>('[1]Detalle de Ejecucion Junio 23'!E192)</f>
        <v>406851.84000000003</v>
      </c>
      <c r="F30" s="1"/>
    </row>
    <row r="31" spans="1:6" ht="14.25" x14ac:dyDescent="0.2">
      <c r="A31" s="9" t="s">
        <v>47</v>
      </c>
      <c r="B31" s="9" t="s">
        <v>48</v>
      </c>
      <c r="C31" s="10">
        <v>4700000</v>
      </c>
      <c r="D31" s="10">
        <v>4700000</v>
      </c>
      <c r="E31" s="10">
        <f>('[1]Detalle de Ejecucion Junio 23'!E254)</f>
        <v>0</v>
      </c>
      <c r="F31" s="1"/>
    </row>
    <row r="32" spans="1:6" ht="14.25" x14ac:dyDescent="0.2">
      <c r="A32" s="9" t="s">
        <v>49</v>
      </c>
      <c r="B32" s="9" t="s">
        <v>50</v>
      </c>
      <c r="C32" s="10">
        <v>1800000</v>
      </c>
      <c r="D32" s="10">
        <v>1800000</v>
      </c>
      <c r="E32" s="10">
        <f>('[1]Detalle de Ejecucion Junio 23'!E258)</f>
        <v>0</v>
      </c>
      <c r="F32" s="1"/>
    </row>
    <row r="33" spans="1:6" ht="14.25" x14ac:dyDescent="0.2">
      <c r="A33" s="9" t="s">
        <v>51</v>
      </c>
      <c r="B33" s="9" t="s">
        <v>52</v>
      </c>
      <c r="C33" s="10">
        <v>800000</v>
      </c>
      <c r="D33" s="10">
        <v>800000</v>
      </c>
      <c r="E33" s="10">
        <f>('[1]Detalle de Ejecucion Junio 23'!F263)</f>
        <v>0</v>
      </c>
      <c r="F33" s="1"/>
    </row>
    <row r="34" spans="1:6" ht="14.25" x14ac:dyDescent="0.2">
      <c r="A34" s="9" t="s">
        <v>53</v>
      </c>
      <c r="B34" s="9" t="s">
        <v>54</v>
      </c>
      <c r="C34" s="10">
        <v>1000000</v>
      </c>
      <c r="D34" s="10">
        <v>1000000</v>
      </c>
      <c r="E34" s="10">
        <f>('[1]Detalle de Ejecucion Junio 23'!E265)</f>
        <v>0</v>
      </c>
      <c r="F34" s="1"/>
    </row>
    <row r="35" spans="1:6" ht="14.25" x14ac:dyDescent="0.2">
      <c r="A35" s="9" t="s">
        <v>55</v>
      </c>
      <c r="B35" s="9" t="s">
        <v>56</v>
      </c>
      <c r="C35" s="10">
        <v>50000</v>
      </c>
      <c r="D35" s="10">
        <v>50000</v>
      </c>
      <c r="E35" s="10">
        <f>('[1]Detalle de Ejecucion Junio 23'!E270)</f>
        <v>424.8</v>
      </c>
      <c r="F35" s="1"/>
    </row>
    <row r="36" spans="1:6" ht="14.25" x14ac:dyDescent="0.2">
      <c r="A36" s="9" t="s">
        <v>57</v>
      </c>
      <c r="B36" s="9" t="s">
        <v>58</v>
      </c>
      <c r="C36" s="10">
        <v>15970000</v>
      </c>
      <c r="D36" s="10">
        <v>15970000</v>
      </c>
      <c r="E36" s="10">
        <f>('[1]Detalle de Ejecucion Junio 23'!E280)</f>
        <v>630460</v>
      </c>
      <c r="F36" s="1"/>
    </row>
    <row r="37" spans="1:6" ht="14.25" x14ac:dyDescent="0.2">
      <c r="A37" s="9" t="s">
        <v>59</v>
      </c>
      <c r="B37" s="9" t="s">
        <v>60</v>
      </c>
      <c r="C37" s="10">
        <v>11154600</v>
      </c>
      <c r="D37" s="10">
        <v>11154600</v>
      </c>
      <c r="E37" s="10">
        <f>('[1]Detalle de Ejecucion Junio 23'!E290)</f>
        <v>106464.62999999999</v>
      </c>
      <c r="F37" s="1"/>
    </row>
    <row r="38" spans="1:6" x14ac:dyDescent="0.2">
      <c r="A38" s="7" t="s">
        <v>61</v>
      </c>
      <c r="B38" s="7" t="s">
        <v>62</v>
      </c>
      <c r="C38" s="8">
        <v>25000000</v>
      </c>
      <c r="D38" s="8">
        <v>25000000</v>
      </c>
      <c r="E38" s="8">
        <f>SUM(E39)</f>
        <v>0</v>
      </c>
    </row>
    <row r="39" spans="1:6" ht="14.25" x14ac:dyDescent="0.2">
      <c r="A39" s="9" t="s">
        <v>63</v>
      </c>
      <c r="B39" s="9" t="s">
        <v>64</v>
      </c>
      <c r="C39" s="10">
        <v>25000000</v>
      </c>
      <c r="D39" s="10">
        <v>25000000</v>
      </c>
      <c r="E39" s="10">
        <f>('[1]Detalle de Ejecucion Junio 23'!E332)</f>
        <v>0</v>
      </c>
      <c r="F39" s="1"/>
    </row>
    <row r="40" spans="1:6" ht="14.25" x14ac:dyDescent="0.2">
      <c r="A40" s="9" t="s">
        <v>65</v>
      </c>
      <c r="B40" s="9" t="s">
        <v>66</v>
      </c>
      <c r="C40" s="10"/>
      <c r="D40" s="10"/>
      <c r="E40" s="10">
        <f>('[1]Detalle de Ejecucion Junio 23'!E333)</f>
        <v>0</v>
      </c>
      <c r="F40" s="1"/>
    </row>
    <row r="41" spans="1:6" ht="14.25" x14ac:dyDescent="0.2">
      <c r="A41" s="7" t="s">
        <v>67</v>
      </c>
      <c r="B41" s="7" t="s">
        <v>68</v>
      </c>
      <c r="C41" s="8">
        <v>1500000000</v>
      </c>
      <c r="D41" s="8">
        <v>1500000000</v>
      </c>
      <c r="E41" s="8">
        <f>SUM(E42)</f>
        <v>3279290.08</v>
      </c>
      <c r="F41" s="1"/>
    </row>
    <row r="42" spans="1:6" ht="14.25" x14ac:dyDescent="0.2">
      <c r="A42" s="9" t="s">
        <v>69</v>
      </c>
      <c r="B42" s="12" t="s">
        <v>70</v>
      </c>
      <c r="C42" s="10"/>
      <c r="D42" s="10"/>
      <c r="E42" s="10">
        <f>('[1]Detalle de Ejecucion Junio 23'!E348)</f>
        <v>3279290.08</v>
      </c>
      <c r="F42" s="1"/>
    </row>
    <row r="43" spans="1:6" ht="14.25" x14ac:dyDescent="0.2">
      <c r="A43" s="9" t="s">
        <v>71</v>
      </c>
      <c r="B43" s="9" t="s">
        <v>72</v>
      </c>
      <c r="C43" s="10">
        <v>1500000000</v>
      </c>
      <c r="D43" s="10">
        <v>1500000000</v>
      </c>
      <c r="E43" s="10">
        <f>('[1]Detalle de Ejecucion Mayo 23'!E316)</f>
        <v>0</v>
      </c>
      <c r="F43" s="1"/>
    </row>
    <row r="44" spans="1:6" ht="14.25" x14ac:dyDescent="0.2">
      <c r="A44" s="7" t="s">
        <v>73</v>
      </c>
      <c r="B44" s="7" t="s">
        <v>74</v>
      </c>
      <c r="C44" s="8">
        <v>115790800</v>
      </c>
      <c r="D44" s="8">
        <v>115790800</v>
      </c>
      <c r="E44" s="8">
        <f>SUM(E45+E48+E51+E50+E52+E47+E46)</f>
        <v>3377648.61</v>
      </c>
      <c r="F44" s="1"/>
    </row>
    <row r="45" spans="1:6" ht="14.25" x14ac:dyDescent="0.2">
      <c r="A45" s="9" t="s">
        <v>75</v>
      </c>
      <c r="B45" s="9" t="s">
        <v>76</v>
      </c>
      <c r="C45" s="10">
        <v>39000000</v>
      </c>
      <c r="D45" s="10">
        <v>39000000</v>
      </c>
      <c r="E45" s="10">
        <f>('[1]Detalle de Ejecucion Junio 23'!E361)</f>
        <v>0</v>
      </c>
      <c r="F45" s="1"/>
    </row>
    <row r="46" spans="1:6" ht="14.25" x14ac:dyDescent="0.2">
      <c r="A46" s="9" t="s">
        <v>77</v>
      </c>
      <c r="B46" s="9" t="s">
        <v>78</v>
      </c>
      <c r="C46" s="10">
        <v>3300000</v>
      </c>
      <c r="D46" s="10">
        <v>3300000</v>
      </c>
      <c r="E46" s="10">
        <f>('[1]Detalle de Ejecucion Junio 23'!E368)</f>
        <v>0</v>
      </c>
      <c r="F46" s="1"/>
    </row>
    <row r="47" spans="1:6" ht="14.25" x14ac:dyDescent="0.2">
      <c r="A47" s="9" t="s">
        <v>79</v>
      </c>
      <c r="B47" s="9" t="s">
        <v>80</v>
      </c>
      <c r="C47" s="10">
        <v>41000000</v>
      </c>
      <c r="D47" s="10">
        <v>41000000</v>
      </c>
      <c r="E47" s="10">
        <f>('[1]Detalle de Ejecucion Mayo 23'!E338)</f>
        <v>0</v>
      </c>
      <c r="F47" s="1"/>
    </row>
    <row r="48" spans="1:6" ht="14.25" x14ac:dyDescent="0.2">
      <c r="A48" s="9" t="s">
        <v>81</v>
      </c>
      <c r="B48" s="9" t="s">
        <v>82</v>
      </c>
      <c r="C48" s="10">
        <v>20490800</v>
      </c>
      <c r="D48" s="10">
        <v>20490800</v>
      </c>
      <c r="E48" s="10">
        <f>('[1]Detalle de Ejecucion Junio 23'!E372)</f>
        <v>0</v>
      </c>
      <c r="F48" s="1"/>
    </row>
    <row r="49" spans="1:6" ht="12.75" customHeight="1" x14ac:dyDescent="0.2">
      <c r="A49" s="9" t="s">
        <v>83</v>
      </c>
      <c r="B49" s="9" t="s">
        <v>84</v>
      </c>
      <c r="C49" s="10">
        <v>0</v>
      </c>
      <c r="D49" s="10">
        <v>0</v>
      </c>
      <c r="E49" s="10">
        <f t="shared" ref="E49" si="0">SUM(E50)</f>
        <v>0</v>
      </c>
      <c r="F49" s="1"/>
    </row>
    <row r="50" spans="1:6" ht="10.5" customHeight="1" x14ac:dyDescent="0.2">
      <c r="A50" s="9" t="s">
        <v>83</v>
      </c>
      <c r="B50" s="9" t="s">
        <v>85</v>
      </c>
      <c r="C50" s="10">
        <v>2000000</v>
      </c>
      <c r="D50" s="10">
        <v>2000000</v>
      </c>
      <c r="E50" s="11">
        <f>('[1]Detalle de Ejecucion Junio 23'!E384)</f>
        <v>0</v>
      </c>
      <c r="F50" s="1"/>
    </row>
    <row r="51" spans="1:6" ht="14.25" x14ac:dyDescent="0.2">
      <c r="A51" s="9" t="s">
        <v>86</v>
      </c>
      <c r="B51" s="9" t="s">
        <v>87</v>
      </c>
      <c r="C51" s="10">
        <v>10000000</v>
      </c>
      <c r="D51" s="10">
        <v>10000000</v>
      </c>
      <c r="E51" s="10">
        <f>('[1]Detalle de Ejecucion Junio 23'!E387)</f>
        <v>1894604.46</v>
      </c>
      <c r="F51" s="1"/>
    </row>
    <row r="52" spans="1:6" ht="14.25" x14ac:dyDescent="0.2">
      <c r="A52" s="9" t="s">
        <v>88</v>
      </c>
      <c r="B52" s="9" t="s">
        <v>89</v>
      </c>
      <c r="C52" s="10"/>
      <c r="E52" s="10">
        <f>('[1]Detalle de Ejecucion Junio 23'!E391)</f>
        <v>1483044.15</v>
      </c>
      <c r="F52" s="1"/>
    </row>
    <row r="53" spans="1:6" ht="14.25" x14ac:dyDescent="0.2">
      <c r="A53" s="7" t="s">
        <v>90</v>
      </c>
      <c r="B53" s="7" t="s">
        <v>91</v>
      </c>
      <c r="C53" s="8">
        <v>105000000</v>
      </c>
      <c r="D53" s="8">
        <v>105000000</v>
      </c>
      <c r="E53" s="8">
        <f>('[1]Detalle de Ejecucion Junio 23'!E394)</f>
        <v>2484519.5999999996</v>
      </c>
      <c r="F53" s="1"/>
    </row>
    <row r="54" spans="1:6" ht="14.25" x14ac:dyDescent="0.2">
      <c r="A54" s="14"/>
      <c r="C54" s="15"/>
      <c r="D54" s="14"/>
      <c r="E54" s="13"/>
      <c r="F54" s="1"/>
    </row>
    <row r="55" spans="1:6" ht="14.25" x14ac:dyDescent="0.2">
      <c r="A55" s="14"/>
      <c r="C55" s="15"/>
      <c r="D55" s="14"/>
      <c r="E55" s="13"/>
      <c r="F55" s="1"/>
    </row>
    <row r="56" spans="1:6" x14ac:dyDescent="0.2">
      <c r="A56" s="14"/>
      <c r="B56" s="16"/>
      <c r="C56" s="16"/>
      <c r="D56" s="17"/>
      <c r="E56" s="17"/>
      <c r="F56" s="17"/>
    </row>
    <row r="57" spans="1:6" x14ac:dyDescent="0.2">
      <c r="A57" s="14"/>
      <c r="B57" s="18" t="s">
        <v>92</v>
      </c>
      <c r="C57" s="19"/>
      <c r="D57" s="18" t="s">
        <v>93</v>
      </c>
      <c r="E57" s="29"/>
      <c r="F57" s="29"/>
    </row>
    <row r="58" spans="1:6" x14ac:dyDescent="0.2">
      <c r="B58" s="21" t="s">
        <v>94</v>
      </c>
      <c r="C58" s="22"/>
      <c r="D58" s="20" t="s">
        <v>95</v>
      </c>
      <c r="E58" s="23"/>
    </row>
    <row r="59" spans="1:6" x14ac:dyDescent="0.2">
      <c r="B59" s="16"/>
      <c r="C59" s="16"/>
      <c r="D59" s="24"/>
      <c r="E59" s="24"/>
      <c r="F59" s="24"/>
    </row>
    <row r="60" spans="1:6" x14ac:dyDescent="0.2">
      <c r="D60" s="24"/>
      <c r="E60" s="24"/>
      <c r="F60" s="24"/>
    </row>
    <row r="61" spans="1:6" x14ac:dyDescent="0.2">
      <c r="B61" s="25" t="s">
        <v>96</v>
      </c>
      <c r="C61" s="25"/>
      <c r="D61" s="25"/>
      <c r="E61" s="25"/>
    </row>
    <row r="62" spans="1:6" x14ac:dyDescent="0.2">
      <c r="B62" s="25" t="s">
        <v>97</v>
      </c>
      <c r="C62" s="25"/>
      <c r="D62" s="25"/>
      <c r="E62" s="25"/>
    </row>
  </sheetData>
  <mergeCells count="8">
    <mergeCell ref="B61:E61"/>
    <mergeCell ref="B62:E62"/>
    <mergeCell ref="A1:E6"/>
    <mergeCell ref="A7:E7"/>
    <mergeCell ref="A8:E8"/>
    <mergeCell ref="A9:E9"/>
    <mergeCell ref="A10:E10"/>
    <mergeCell ref="E57:F57"/>
  </mergeCells>
  <printOptions horizontalCentered="1" verticalCentered="1"/>
  <pageMargins left="3.937007874015748E-2" right="3.937007874015748E-2" top="0" bottom="0" header="0.11811023622047245" footer="0.31496062992125984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Presentacion Junio</vt:lpstr>
      <vt:lpstr>'Formato Presentacion Junio'!Títulos_a_imprimir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Alberto Marte</dc:creator>
  <cp:lastModifiedBy>Claudio Alberto Marte</cp:lastModifiedBy>
  <dcterms:created xsi:type="dcterms:W3CDTF">2023-07-19T19:45:28Z</dcterms:created>
  <dcterms:modified xsi:type="dcterms:W3CDTF">2023-07-19T20:17:45Z</dcterms:modified>
</cp:coreProperties>
</file>