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0" documentId="8_{B277AEC6-3EF0-4920-A7EE-BD63C8BF6F25}" xr6:coauthVersionLast="47" xr6:coauthVersionMax="47" xr10:uidLastSave="{00000000-0000-0000-0000-000000000000}"/>
  <bookViews>
    <workbookView xWindow="-120" yWindow="-120" windowWidth="20730" windowHeight="11160" xr2:uid="{DAB1AA50-61A9-44BD-A016-1333D1204E44}"/>
  </bookViews>
  <sheets>
    <sheet name="Aplicaciones Financieras Enero" sheetId="1" r:id="rId1"/>
  </sheets>
  <externalReferences>
    <externalReference r:id="rId2"/>
  </externalReferences>
  <definedNames>
    <definedName name="_xlnm.Print_Area" localSheetId="0">'Aplicaciones Financieras Enero'!$A$1:$D$60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C58" i="1" s="1"/>
  <c r="D57" i="1"/>
  <c r="C57" i="1" s="1"/>
  <c r="B57" i="1"/>
  <c r="D56" i="1"/>
  <c r="D55" i="1"/>
  <c r="D54" i="1"/>
  <c r="D53" i="1"/>
  <c r="D52" i="1"/>
  <c r="D51" i="1"/>
  <c r="D50" i="1"/>
  <c r="D49" i="1" s="1"/>
  <c r="C50" i="1"/>
  <c r="C49" i="1" s="1"/>
  <c r="B49" i="1"/>
  <c r="D48" i="1"/>
  <c r="D47" i="1"/>
  <c r="C47" i="1"/>
  <c r="D46" i="1"/>
  <c r="C46" i="1"/>
  <c r="B46" i="1"/>
  <c r="D45" i="1"/>
  <c r="C45" i="1" s="1"/>
  <c r="C44" i="1" s="1"/>
  <c r="B44" i="1"/>
  <c r="D43" i="1"/>
  <c r="C43" i="1"/>
  <c r="D42" i="1"/>
  <c r="C42" i="1" s="1"/>
  <c r="D41" i="1"/>
  <c r="D40" i="1"/>
  <c r="D39" i="1"/>
  <c r="D38" i="1"/>
  <c r="D37" i="1"/>
  <c r="D36" i="1"/>
  <c r="C36" i="1" s="1"/>
  <c r="B35" i="1"/>
  <c r="D34" i="1"/>
  <c r="D33" i="1"/>
  <c r="C33" i="1"/>
  <c r="D32" i="1"/>
  <c r="D31" i="1"/>
  <c r="C31" i="1" s="1"/>
  <c r="D30" i="1"/>
  <c r="D29" i="1"/>
  <c r="C29" i="1" s="1"/>
  <c r="D28" i="1"/>
  <c r="C28" i="1"/>
  <c r="D27" i="1"/>
  <c r="C27" i="1" s="1"/>
  <c r="D26" i="1"/>
  <c r="C26" i="1" s="1"/>
  <c r="B25" i="1"/>
  <c r="D24" i="1"/>
  <c r="D23" i="1"/>
  <c r="D22" i="1"/>
  <c r="D21" i="1"/>
  <c r="C21" i="1" s="1"/>
  <c r="C19" i="1" s="1"/>
  <c r="C20" i="1"/>
  <c r="D20" i="1" s="1"/>
  <c r="D19" i="1" s="1"/>
  <c r="B19" i="1"/>
  <c r="B59" i="1" s="1"/>
  <c r="B18" i="1" s="1"/>
  <c r="D15" i="1"/>
  <c r="D14" i="1"/>
  <c r="C14" i="1"/>
  <c r="B14" i="1"/>
  <c r="D13" i="1"/>
  <c r="D12" i="1"/>
  <c r="C11" i="1"/>
  <c r="C16" i="1" s="1"/>
  <c r="B11" i="1"/>
  <c r="B16" i="1" s="1"/>
  <c r="C35" i="1" l="1"/>
  <c r="C25" i="1"/>
  <c r="C59" i="1" s="1"/>
  <c r="D11" i="1"/>
  <c r="D16" i="1" s="1"/>
  <c r="D25" i="1"/>
  <c r="D59" i="1" s="1"/>
  <c r="D44" i="1"/>
  <c r="D35" i="1"/>
  <c r="C18" i="1" l="1"/>
  <c r="D18" i="1" s="1"/>
</calcChain>
</file>

<file path=xl/sharedStrings.xml><?xml version="1.0" encoding="utf-8"?>
<sst xmlns="http://schemas.openxmlformats.org/spreadsheetml/2006/main" count="63" uniqueCount="63">
  <si>
    <t xml:space="preserve">                                                                                                  </t>
  </si>
  <si>
    <t xml:space="preserve"> FONDO PATRIMONIAL DE LAS EMPRESAS REFORMADAS</t>
  </si>
  <si>
    <t>Año 2024</t>
  </si>
  <si>
    <t xml:space="preserve"> Ejecución de Ingresos y Gastos y Aplicaciones Financieras </t>
  </si>
  <si>
    <t xml:space="preserve">Detalle </t>
  </si>
  <si>
    <t>Presupesto Aprobado</t>
  </si>
  <si>
    <t xml:space="preserve">Enero </t>
  </si>
  <si>
    <t>Total</t>
  </si>
  <si>
    <t>1 - INGRESOS:</t>
  </si>
  <si>
    <t>1.6.1 Renta de la Propiedad</t>
  </si>
  <si>
    <t>1.6.1.1- Dividendos</t>
  </si>
  <si>
    <t>1.6.1.2- Intereses</t>
  </si>
  <si>
    <t>1.6.4 Otros Ingresos</t>
  </si>
  <si>
    <t>1.6.4.1- Otros Ingresos Diversos</t>
  </si>
  <si>
    <t>TOTAL INGRESOS</t>
  </si>
  <si>
    <t>2 - GASTOS:</t>
  </si>
  <si>
    <t>2.1-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</si>
  <si>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</si>
  <si>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</si>
  <si>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</si>
  <si>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</si>
  <si>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 xml:space="preserve">2.1.5 -Contribuciones a la Seguridad Social 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</si>
  <si>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</si>
  <si>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</si>
  <si>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</si>
  <si>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</si>
  <si>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</si>
  <si>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</si>
  <si>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</si>
  <si>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</si>
  <si>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incluídos en conceptos anteriores</t>
  </si>
  <si>
    <t>2.2.9 - Otras Contrataciones de Servicios</t>
  </si>
  <si>
    <t>2.3 - MATERIALES Y SUMINISTROS</t>
  </si>
  <si>
    <t>2.3.1 - Alimentos y Bebidas para Personas</t>
  </si>
  <si>
    <t>2.3.2 - Textiles y Vestuarios</t>
  </si>
  <si>
    <t>2.3.3 - Productos de Papel, Cartón e Impresos</t>
  </si>
  <si>
    <t>2.3.4 - Productos Farmacéuticos</t>
  </si>
  <si>
    <t>2.3.5 - Productos de Caucho, Cuero y Plástico</t>
  </si>
  <si>
    <t>2.3.6 - Productos Minerales</t>
  </si>
  <si>
    <t>2.3.7 - Combutibles, Lubricantes y Productos Químicos</t>
  </si>
  <si>
    <t>2.3.9 - Productos y Útiles Varios</t>
  </si>
  <si>
    <t>2.4 - TRANSFERENCIAS CORRIENTES</t>
  </si>
  <si>
    <t>2.4.1 - Transferencias Corrientes S. Privado</t>
  </si>
  <si>
    <t>2.5 - TRANSFERENCIAS DE CAPITAL</t>
  </si>
  <si>
    <t>2.5.1 - Transferencias de Capital ASFL</t>
  </si>
  <si>
    <t>2.5.2 - Transferencias de Capital al Gobierno</t>
  </si>
  <si>
    <t>2.6 - BIENES MUEBLES, INMUEBLES E INTANGIBLES</t>
  </si>
  <si>
    <t>2.6.1 - Mobiliario y Equipo</t>
  </si>
  <si>
    <t>2.6.2 - Mobiliario y Equipo Educacional y Educativo</t>
  </si>
  <si>
    <t>2.6.4 - Vehículos y Equipos de Transporte</t>
  </si>
  <si>
    <t>2.6.5 - Maquinarias y Otros Equipos</t>
  </si>
  <si>
    <t>2.6.6 - Equipos de Defensa y Seguridad</t>
  </si>
  <si>
    <t>2.6.8 - Bienes Intangibles</t>
  </si>
  <si>
    <t>2.6.9 - Edif. Estructuras Obj. Valor</t>
  </si>
  <si>
    <t>2.7 - OBRAS</t>
  </si>
  <si>
    <t>2.7.1 - Obras en Edificaciones</t>
  </si>
  <si>
    <t>Total Gastos</t>
  </si>
  <si>
    <t xml:space="preserve">                         Claudio Marte</t>
  </si>
  <si>
    <t xml:space="preserve">                         Marleny Medrano</t>
  </si>
  <si>
    <t xml:space="preserve">                Encargado División Presupuesto</t>
  </si>
  <si>
    <t xml:space="preserve"> Directora Administrativa y Financiera</t>
  </si>
  <si>
    <t xml:space="preserve">       Jose E.Florentino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</si>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</sst>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Museo Sans 100"/>
      <family val="3"/>
    </font>
    <font>
      <b/>
      <sz val="16"/>
      <name val="Museo Sans 100"/>
      <family val="3"/>
    </font>
    <font>
      <b/>
      <sz val="16"/>
      <color theme="1"/>
      <name val="Museo Sans 100"/>
      <family val="3"/>
    </font>
    <font>
      <b/>
      <sz val="12"/>
      <color theme="1"/>
      <name val="Museo Sans 100"/>
      <family val="3"/>
    </font>
    <font>
      <b/>
      <sz val="11"/>
      <color theme="1"/>
      <name val="Museo Sans 100"/>
      <family val="3"/>
    </font>
    <font>
      <sz val="10"/>
      <name val="Arial"/>
      <family val="2"/>
    </font>
    <font>
      <sz val="12"/>
      <color theme="1"/>
      <name val="Museo Sans 100"/>
      <family val="3"/>
    </font>
    <font>
      <b/>
      <sz val="10"/>
      <name val="Museo Sans 100"/>
      <family val="3"/>
    </font>
    <font>
      <sz val="10"/>
      <color theme="1"/>
      <name val="Museo Sans 100"/>
      <family val="3"/>
    </font>
    <font>
      <b/>
      <sz val="10"/>
      <color theme="1"/>
      <name val="Museo Sans 100"/>
      <family val="3"/>
    </font>
    <font>
      <sz val="10"/>
      <color rgb="FFFF0000"/>
      <name val="Museo Sans 100"/>
      <family val="3"/>
    </font>
    <font>
      <sz val="14"/>
      <color theme="1"/>
      <name val="Museo Sans 100"/>
      <family val="3"/>
    </font>
    <font>
      <b/>
      <sz val="14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/>
    </xf>
    <xf numFmtId="43" fontId="7" fillId="0" borderId="11" xfId="1" applyFont="1" applyBorder="1" applyAlignment="1">
      <alignment horizontal="center"/>
    </xf>
    <xf numFmtId="43" fontId="7" fillId="0" borderId="12" xfId="1" applyFont="1" applyBorder="1" applyAlignment="1">
      <alignment horizontal="center"/>
    </xf>
    <xf numFmtId="0" fontId="7" fillId="0" borderId="0" xfId="0" applyFont="1"/>
    <xf numFmtId="0" fontId="5" fillId="0" borderId="13" xfId="0" applyFont="1" applyBorder="1" applyAlignment="1">
      <alignment horizontal="left" wrapText="1"/>
    </xf>
    <xf numFmtId="43" fontId="5" fillId="0" borderId="14" xfId="1" applyFont="1" applyBorder="1" applyAlignment="1">
      <alignment wrapText="1"/>
    </xf>
    <xf numFmtId="43" fontId="5" fillId="0" borderId="15" xfId="1" applyFont="1" applyBorder="1" applyAlignment="1">
      <alignment wrapText="1"/>
    </xf>
    <xf numFmtId="43" fontId="1" fillId="0" borderId="0" xfId="0" applyNumberFormat="1" applyFont="1"/>
    <xf numFmtId="43" fontId="8" fillId="0" borderId="0" xfId="0" applyNumberFormat="1" applyFont="1"/>
    <xf numFmtId="0" fontId="9" fillId="0" borderId="13" xfId="0" applyFont="1" applyBorder="1" applyAlignment="1">
      <alignment horizontal="left"/>
    </xf>
    <xf numFmtId="43" fontId="9" fillId="0" borderId="14" xfId="1" applyFont="1" applyBorder="1" applyAlignment="1">
      <alignment horizontal="center"/>
    </xf>
    <xf numFmtId="43" fontId="9" fillId="0" borderId="15" xfId="1" applyFont="1" applyBorder="1" applyAlignment="1">
      <alignment horizontal="center"/>
    </xf>
    <xf numFmtId="0" fontId="9" fillId="0" borderId="0" xfId="0" applyFont="1"/>
    <xf numFmtId="43" fontId="9" fillId="0" borderId="0" xfId="0" applyNumberFormat="1" applyFont="1"/>
    <xf numFmtId="43" fontId="7" fillId="0" borderId="0" xfId="0" applyNumberFormat="1" applyFont="1"/>
    <xf numFmtId="0" fontId="4" fillId="0" borderId="13" xfId="0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4" fillId="0" borderId="15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3" fontId="10" fillId="0" borderId="14" xfId="1" applyFont="1" applyBorder="1" applyAlignment="1">
      <alignment horizontal="center"/>
    </xf>
    <xf numFmtId="43" fontId="10" fillId="0" borderId="14" xfId="1" applyFont="1" applyBorder="1"/>
    <xf numFmtId="43" fontId="10" fillId="0" borderId="15" xfId="1" applyFont="1" applyBorder="1"/>
    <xf numFmtId="0" fontId="4" fillId="0" borderId="13" xfId="0" applyFont="1" applyBorder="1" applyAlignment="1">
      <alignment horizontal="center" vertical="center" wrapText="1"/>
    </xf>
    <xf numFmtId="43" fontId="10" fillId="0" borderId="14" xfId="1" applyFont="1" applyBorder="1" applyAlignment="1">
      <alignment wrapText="1"/>
    </xf>
    <xf numFmtId="43" fontId="4" fillId="0" borderId="14" xfId="1" applyFont="1" applyBorder="1" applyAlignment="1">
      <alignment horizontal="left" wrapText="1"/>
    </xf>
    <xf numFmtId="43" fontId="4" fillId="0" borderId="15" xfId="1" applyFont="1" applyBorder="1" applyAlignment="1"/>
    <xf numFmtId="0" fontId="4" fillId="0" borderId="0" xfId="0" applyFont="1"/>
    <xf numFmtId="0" fontId="5" fillId="0" borderId="0" xfId="0" applyFont="1"/>
    <xf numFmtId="43" fontId="9" fillId="0" borderId="14" xfId="1" applyFont="1" applyBorder="1" applyAlignment="1">
      <alignment wrapText="1"/>
    </xf>
    <xf numFmtId="43" fontId="9" fillId="0" borderId="15" xfId="1" applyFont="1" applyBorder="1" applyAlignment="1">
      <alignment wrapText="1"/>
    </xf>
    <xf numFmtId="43" fontId="9" fillId="0" borderId="14" xfId="1" applyFont="1" applyFill="1" applyBorder="1" applyAlignment="1">
      <alignment wrapText="1"/>
    </xf>
    <xf numFmtId="0" fontId="9" fillId="0" borderId="13" xfId="0" applyFont="1" applyBorder="1" applyAlignment="1">
      <alignment horizontal="left" wrapText="1"/>
    </xf>
    <xf numFmtId="43" fontId="11" fillId="0" borderId="0" xfId="0" applyNumberFormat="1" applyFont="1"/>
    <xf numFmtId="43" fontId="9" fillId="0" borderId="14" xfId="1" applyFont="1" applyBorder="1" applyAlignment="1"/>
    <xf numFmtId="0" fontId="4" fillId="3" borderId="6" xfId="0" applyFont="1" applyFill="1" applyBorder="1" applyAlignment="1">
      <alignment horizontal="left"/>
    </xf>
    <xf numFmtId="43" fontId="4" fillId="3" borderId="7" xfId="1" applyFont="1" applyFill="1" applyBorder="1" applyAlignment="1">
      <alignment horizontal="center" wrapText="1"/>
    </xf>
    <xf numFmtId="43" fontId="4" fillId="3" borderId="8" xfId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4" fontId="9" fillId="0" borderId="0" xfId="0" applyNumberFormat="1" applyFont="1" applyAlignment="1">
      <alignment vertical="center" wrapText="1"/>
    </xf>
    <xf numFmtId="164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695325</xdr:colOff>
      <xdr:row>0</xdr:row>
      <xdr:rowOff>47626</xdr:rowOff>
    </xdr:from>
    <xdr:to>
      <xdr:col>2</xdr:col>
      <xdr:colOff>906579</xdr:colOff>
      <xdr:row>4</xdr:row>
      <xdr:rowOff>104776</xdr:rowOff>
    </xdr:to>
    <xdr:pic>
      <xdr:nvPicPr>
        <xdr:cNvPr id="2" name="Imagen 3" descr="Logo-presidencia - Gabinete de Política Social">
          <a:extLst>
            <a:ext uri="{FF2B5EF4-FFF2-40B4-BE49-F238E27FC236}">
              <a16:creationId xmlns:a16="http://schemas.microsoft.com/office/drawing/2014/main" id="{8653EFC1-0E8F-4534-B879-013CC2C3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6"/>
          <a:ext cx="2135304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2391021</xdr:colOff>
      <xdr:row>4</xdr:row>
      <xdr:rowOff>38100</xdr:rowOff>
    </xdr:to>
    <xdr:pic>
      <xdr:nvPicPr>
        <xdr:cNvPr id="3" name="Imagen 2" descr="Fonper">
          <a:extLst>
            <a:ext uri="{FF2B5EF4-FFF2-40B4-BE49-F238E27FC236}">
              <a16:creationId xmlns:a16="http://schemas.microsoft.com/office/drawing/2014/main" id="{3402999E-3052-4942-91A3-CA1A09E0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102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Relationship Id="rId1" Type="http://schemas.openxmlformats.org/officeDocument/2006/relationships/externalLinkPath" Target="https://fonpercloud.sharepoint.com/sites/DF/Shared%20Documents/Documentos%20Enc.%20Presupuesto/Ejecucion%20Presupuestaria%202024/Plantilla%20de%20Ejecucion%20Presupuesto%20Fonper%202024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Chica "/>
      <sheetName val="Presentacion Apl Finc. Enero"/>
      <sheetName val="Formato Presentacion En"/>
      <sheetName val="Aplicaciones Financieras Enero"/>
      <sheetName val=" Detalle Ejecucion Enero 24"/>
      <sheetName val="Hoja5"/>
      <sheetName val="Modificacion Presupuestaria (2)"/>
      <sheetName val="Presupuesto Aprobado 2023 (3)"/>
      <sheetName val="Formato de Presentacio"/>
      <sheetName val="Presupuesto Aprobado"/>
      <sheetName val="Modificacion Presupuestaria"/>
      <sheetName val="Justificaciones "/>
      <sheetName val="Analisis  y Notas Presup 2023"/>
      <sheetName val="Sugerencias DAF Enero"/>
      <sheetName val="Formato Febrero Definitivo"/>
      <sheetName val="Formato Presentacion Febrero"/>
      <sheetName val="Detalle Ejecucion Febrero 23"/>
      <sheetName val="Formato Presentacion Marzo"/>
      <sheetName val="Detalle Ejecucion Marzo 23"/>
      <sheetName val="Detalle Ejecucion Abril 23 "/>
      <sheetName val="Formato Presentacion Abril "/>
      <sheetName val="Formato Presentacion Mayo "/>
      <sheetName val="Detalle de Ejecucion Mayo 23"/>
      <sheetName val="Formato Presentacion Junio"/>
      <sheetName val="Detalle de Ejecucion Junio 23"/>
      <sheetName val="Detalle de Ejecucion Julio 23"/>
      <sheetName val="Formato Presentacion Julio (2)"/>
      <sheetName val="Formato Presentacion Julio"/>
      <sheetName val="Aplicaciones Financieras Julio"/>
      <sheetName val="Detalle de Ejecucion Agosto 23"/>
      <sheetName val="Formato Presentacion Agosto (2)"/>
      <sheetName val="Formato Presentacion Sept"/>
      <sheetName val="Notas Sobre la Ejecucion"/>
      <sheetName val="Detalle Ejecucion Sept 23"/>
      <sheetName val="Presentacion Apl Finc  Sep"/>
      <sheetName val="Detalle de Ejecucion Octubr (2)"/>
      <sheetName val="Presentacion Apl Finc Oct."/>
      <sheetName val="Presentacion Apl Finc Nov. "/>
      <sheetName val="Formato de Presentacion Oct (2)"/>
      <sheetName val="Formato de Presentacion Octubre"/>
      <sheetName val="Detalle de Ejecución Noviembre"/>
      <sheetName val="Detalle de Ejecución Diciembre"/>
      <sheetName val="Formato Presentación Noviem (2)"/>
      <sheetName val="Formato Presentación Diciembre"/>
      <sheetName val="Aplicaciones Financieras Nov"/>
      <sheetName val="Presentacion Act FinTabac D (2)"/>
      <sheetName val="Presentacion Act FinTabac Dic. "/>
      <sheetName val="Aplicaciones Financieras Ene-Oc"/>
      <sheetName val="Formato Presentacion Mayo"/>
      <sheetName val="Secuencial Cheques"/>
      <sheetName val="Hoja4"/>
      <sheetName val="Referencias de Precios"/>
      <sheetName val="Plantilla Ingresos Egresos"/>
      <sheetName val="Soporte Incentivo Desemp."/>
      <sheetName val="Conrol Cuentas por Pagar"/>
      <sheetName val="ENE-DIC 2021 (2)"/>
      <sheetName val="Certificacines Recurrentes"/>
      <sheetName val="Monto Productos"/>
      <sheetName val="ENE-DIC 2021"/>
      <sheetName val="Codetel"/>
      <sheetName val="Transferencias Enero"/>
      <sheetName val="Relacion Ingresos y Egresos"/>
      <sheetName val="Cuadros Estadisticos"/>
      <sheetName val="Gastos de Caital y Corr"/>
      <sheetName val="Hoja7"/>
      <sheetName val="Hoja3"/>
      <sheetName val="Hoja12"/>
      <sheetName val="Hoja13"/>
      <sheetName val="Hoja2"/>
      <sheetName val="Hoja1"/>
    </sheetNames>
    <sheetDataSet>
      <sheetData sheetId="0"/>
      <sheetData sheetId="1"/>
      <sheetData sheetId="2">
        <row r="14">
          <cell r="E14">
            <v>8567197.4199999999</v>
          </cell>
        </row>
        <row r="15">
          <cell r="E15">
            <v>2134281.4299999997</v>
          </cell>
        </row>
        <row r="16">
          <cell r="E16">
            <v>38156.910000000003</v>
          </cell>
        </row>
        <row r="17">
          <cell r="E17">
            <v>0</v>
          </cell>
        </row>
        <row r="18">
          <cell r="E18">
            <v>1115016.83</v>
          </cell>
        </row>
        <row r="20">
          <cell r="E20">
            <v>851222.48</v>
          </cell>
        </row>
        <row r="21">
          <cell r="E21">
            <v>0</v>
          </cell>
        </row>
        <row r="22">
          <cell r="E22">
            <v>1022803.21</v>
          </cell>
        </row>
        <row r="23">
          <cell r="E23">
            <v>228</v>
          </cell>
        </row>
        <row r="24">
          <cell r="E24">
            <v>91943.24</v>
          </cell>
        </row>
        <row r="25">
          <cell r="E25">
            <v>911849.16</v>
          </cell>
        </row>
        <row r="26">
          <cell r="E26">
            <v>0</v>
          </cell>
        </row>
        <row r="27">
          <cell r="E27">
            <v>3512557.32</v>
          </cell>
        </row>
        <row r="28">
          <cell r="E28">
            <v>0</v>
          </cell>
        </row>
        <row r="30">
          <cell r="E30">
            <v>85083.610000000015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696891</v>
          </cell>
        </row>
        <row r="37">
          <cell r="E37">
            <v>298858.68</v>
          </cell>
        </row>
        <row r="39">
          <cell r="E39">
            <v>657670.77</v>
          </cell>
        </row>
        <row r="41">
          <cell r="E41">
            <v>650097.11</v>
          </cell>
        </row>
        <row r="42">
          <cell r="E42">
            <v>0</v>
          </cell>
        </row>
        <row r="44">
          <cell r="E44">
            <v>57832.98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1">
          <cell r="E51">
            <v>10586626.98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D2F8-7591-46B0-ADC6-73E551BE330E}">
  <dimension ref="A1:H83"/>
  <sheetViews>
    <sheetView tabSelected="1" topLeftCell="A9" zoomScaleNormal="100" workbookViewId="0">
      <selection sqref="A1:D69"/>
    </sheetView>
  </sheetViews>
  <sheetFormatPr baseColWidth="10" defaultColWidth="9.140625" defaultRowHeight="15" x14ac:dyDescent="0.25"/>
  <cols>
    <col min="1" max="1" width="54.28515625" style="4" customWidth="1"/>
    <col min="2" max="2" width="28.85546875" style="4" customWidth="1"/>
    <col min="3" max="3" width="29.5703125" style="4" customWidth="1"/>
    <col min="4" max="4" width="28" style="4" customWidth="1"/>
    <col min="5" max="5" width="24.42578125" style="4" customWidth="1"/>
    <col min="6" max="6" width="27.85546875" style="4" customWidth="1"/>
    <col min="7" max="7" width="9.140625" style="4"/>
    <col min="8" max="8" width="21.7109375" style="4" bestFit="1" customWidth="1"/>
    <col min="9" max="16384" width="9.140625" style="4"/>
  </cols>
  <sheetData>
    <row r="1" spans="1:8" x14ac:dyDescent="0.25">
      <c r="A1" s="1"/>
      <c r="B1" s="2"/>
      <c r="C1" s="2"/>
      <c r="D1" s="3"/>
    </row>
    <row r="2" spans="1:8" x14ac:dyDescent="0.25">
      <c r="A2" s="5" t="s">
        <v>0</v>
      </c>
      <c r="D2" s="6"/>
    </row>
    <row r="3" spans="1:8" x14ac:dyDescent="0.25">
      <c r="A3" s="5"/>
      <c r="D3" s="6"/>
    </row>
    <row r="4" spans="1:8" x14ac:dyDescent="0.25">
      <c r="A4" s="5"/>
      <c r="D4" s="6"/>
    </row>
    <row r="5" spans="1:8" x14ac:dyDescent="0.25">
      <c r="A5" s="5"/>
      <c r="D5" s="6"/>
    </row>
    <row r="6" spans="1:8" ht="17.100000000000001" customHeight="1" x14ac:dyDescent="0.3">
      <c r="A6" s="7" t="s">
        <v>1</v>
      </c>
      <c r="B6" s="8"/>
      <c r="C6" s="8"/>
      <c r="D6" s="9"/>
    </row>
    <row r="7" spans="1:8" ht="18" customHeight="1" x14ac:dyDescent="0.25">
      <c r="A7" s="10" t="s">
        <v>2</v>
      </c>
      <c r="B7" s="11"/>
      <c r="C7" s="11"/>
      <c r="D7" s="12"/>
    </row>
    <row r="8" spans="1:8" ht="17.100000000000001" customHeight="1" thickBot="1" x14ac:dyDescent="0.3">
      <c r="A8" s="10" t="s">
        <v>3</v>
      </c>
      <c r="B8" s="11"/>
      <c r="C8" s="11"/>
      <c r="D8" s="12"/>
    </row>
    <row r="9" spans="1:8" ht="18" customHeight="1" thickBot="1" x14ac:dyDescent="0.3">
      <c r="A9" s="13" t="s">
        <v>4</v>
      </c>
      <c r="B9" s="14" t="s">
        <v>5</v>
      </c>
      <c r="C9" s="14" t="s">
        <v>6</v>
      </c>
      <c r="D9" s="15" t="s">
        <v>7</v>
      </c>
    </row>
    <row r="10" spans="1:8" s="20" customFormat="1" ht="18" customHeight="1" x14ac:dyDescent="0.25">
      <c r="A10" s="16" t="s">
        <v>8</v>
      </c>
      <c r="B10" s="17"/>
      <c r="C10" s="18"/>
      <c r="D10" s="19"/>
    </row>
    <row r="11" spans="1:8" ht="15" customHeight="1" x14ac:dyDescent="0.25">
      <c r="A11" s="21" t="s">
        <v>9</v>
      </c>
      <c r="B11" s="22">
        <f>B12+B13</f>
        <v>2131900000</v>
      </c>
      <c r="C11" s="22">
        <f>C12+C13</f>
        <v>784403928.50999999</v>
      </c>
      <c r="D11" s="23">
        <f>SUM(C11:C11)</f>
        <v>784403928.50999999</v>
      </c>
      <c r="E11" s="24"/>
      <c r="F11" s="25"/>
    </row>
    <row r="12" spans="1:8" s="29" customFormat="1" ht="15" customHeight="1" x14ac:dyDescent="0.2">
      <c r="A12" s="26" t="s">
        <v>10</v>
      </c>
      <c r="B12" s="27">
        <v>2091900000</v>
      </c>
      <c r="C12" s="27">
        <v>769791379</v>
      </c>
      <c r="D12" s="28">
        <f>SUM(C12:C12)</f>
        <v>769791379</v>
      </c>
      <c r="F12" s="30"/>
    </row>
    <row r="13" spans="1:8" s="29" customFormat="1" ht="15" customHeight="1" x14ac:dyDescent="0.2">
      <c r="A13" s="26" t="s">
        <v>11</v>
      </c>
      <c r="B13" s="27">
        <v>40000000</v>
      </c>
      <c r="C13" s="27">
        <v>14612549.51</v>
      </c>
      <c r="D13" s="28">
        <f>SUM(C13:C13)</f>
        <v>14612549.51</v>
      </c>
      <c r="F13" s="30"/>
    </row>
    <row r="14" spans="1:8" ht="15" customHeight="1" x14ac:dyDescent="0.25">
      <c r="A14" s="21" t="s">
        <v>12</v>
      </c>
      <c r="B14" s="22">
        <f>B15</f>
        <v>1780948360</v>
      </c>
      <c r="C14" s="22">
        <f t="shared" ref="C14" si="0">C15</f>
        <v>480077.4</v>
      </c>
      <c r="D14" s="23">
        <f>D15</f>
        <v>480077.4</v>
      </c>
      <c r="E14" s="31"/>
      <c r="F14" s="25"/>
    </row>
    <row r="15" spans="1:8" s="29" customFormat="1" ht="15" customHeight="1" x14ac:dyDescent="0.2">
      <c r="A15" s="26" t="s">
        <v>13</v>
      </c>
      <c r="B15" s="27">
        <v>1780948360</v>
      </c>
      <c r="C15" s="27">
        <v>480077.4</v>
      </c>
      <c r="D15" s="28">
        <f>SUM(C15:C15)</f>
        <v>480077.4</v>
      </c>
      <c r="E15" s="30"/>
      <c r="F15" s="30"/>
    </row>
    <row r="16" spans="1:8" s="20" customFormat="1" ht="15" customHeight="1" x14ac:dyDescent="0.25">
      <c r="A16" s="32" t="s">
        <v>14</v>
      </c>
      <c r="B16" s="33">
        <f>B11+B14</f>
        <v>3912848360</v>
      </c>
      <c r="C16" s="33">
        <f>C11+C14</f>
        <v>784884005.90999997</v>
      </c>
      <c r="D16" s="34">
        <f>D11+D14</f>
        <v>784884005.90999997</v>
      </c>
      <c r="E16" s="24"/>
      <c r="F16" s="25"/>
      <c r="H16" s="31"/>
    </row>
    <row r="17" spans="1:8" ht="15" customHeight="1" x14ac:dyDescent="0.25">
      <c r="A17" s="35"/>
      <c r="B17" s="36"/>
      <c r="C17" s="37"/>
      <c r="D17" s="38"/>
      <c r="F17" s="30"/>
      <c r="H17" s="31"/>
    </row>
    <row r="18" spans="1:8" s="43" customFormat="1" ht="15.75" customHeight="1" x14ac:dyDescent="0.25">
      <c r="A18" s="39" t="s">
        <v>15</v>
      </c>
      <c r="B18" s="40">
        <f>(B59)</f>
        <v>3912848360</v>
      </c>
      <c r="C18" s="41">
        <f>C19+C25+C35+C44+C46+C49+C57</f>
        <v>31278317.129999999</v>
      </c>
      <c r="D18" s="42">
        <f>SUM(C18:C18)</f>
        <v>31278317.129999999</v>
      </c>
      <c r="E18" s="24"/>
      <c r="F18" s="25"/>
      <c r="H18" s="31"/>
    </row>
    <row r="19" spans="1:8" s="44" customFormat="1" ht="15.75" customHeight="1" x14ac:dyDescent="0.25">
      <c r="A19" s="21" t="s">
        <v>16</v>
      </c>
      <c r="B19" s="22">
        <f>SUM(B20:B24)</f>
        <v>350042500</v>
      </c>
      <c r="C19" s="22">
        <f t="shared" ref="C19" si="1">SUM(C20:C24)</f>
        <v>11854652.59</v>
      </c>
      <c r="D19" s="23">
        <f>SUM(D20:D24)</f>
        <v>11854652.59</v>
      </c>
      <c r="E19" s="24"/>
      <c r="F19" s="25"/>
      <c r="H19" s="31"/>
    </row>
    <row r="20" spans="1:8" s="29" customFormat="1" ht="15" customHeight="1" x14ac:dyDescent="0.25">
      <c r="A20" s="26" t="s">
        <v>17</v>
      </c>
      <c r="B20" s="45">
        <v>208495000</v>
      </c>
      <c r="C20" s="45">
        <f>('[1]Formato Presentacion En'!E14)</f>
        <v>8567197.4199999999</v>
      </c>
      <c r="D20" s="46">
        <f>SUM(C20:C20)</f>
        <v>8567197.4199999999</v>
      </c>
      <c r="E20" s="30"/>
      <c r="F20" s="30"/>
      <c r="H20" s="31"/>
    </row>
    <row r="21" spans="1:8" s="29" customFormat="1" ht="15" customHeight="1" x14ac:dyDescent="0.25">
      <c r="A21" s="26" t="s">
        <v>18</v>
      </c>
      <c r="B21" s="45">
        <v>51895000</v>
      </c>
      <c r="C21" s="47">
        <f>(D21)</f>
        <v>2134281.4299999997</v>
      </c>
      <c r="D21" s="46">
        <f>('[1]Formato Presentacion En'!E15)</f>
        <v>2134281.4299999997</v>
      </c>
      <c r="E21" s="30"/>
      <c r="F21" s="30"/>
      <c r="H21" s="31"/>
    </row>
    <row r="22" spans="1:8" s="29" customFormat="1" ht="18" customHeight="1" x14ac:dyDescent="0.25">
      <c r="A22" s="26" t="s">
        <v>19</v>
      </c>
      <c r="B22" s="45">
        <v>5420000</v>
      </c>
      <c r="C22" s="46">
        <v>38156.910000000003</v>
      </c>
      <c r="D22" s="46">
        <f>('[1]Formato Presentacion En'!E16)</f>
        <v>38156.910000000003</v>
      </c>
      <c r="E22" s="30"/>
      <c r="F22" s="30"/>
      <c r="H22" s="31"/>
    </row>
    <row r="23" spans="1:8" s="29" customFormat="1" ht="18" customHeight="1" x14ac:dyDescent="0.25">
      <c r="A23" s="26" t="s">
        <v>20</v>
      </c>
      <c r="B23" s="45">
        <v>58232500</v>
      </c>
      <c r="C23" s="45"/>
      <c r="D23" s="46">
        <f>('[1]Formato Presentacion En'!E17)</f>
        <v>0</v>
      </c>
      <c r="E23" s="30"/>
      <c r="F23" s="30"/>
      <c r="H23" s="31"/>
    </row>
    <row r="24" spans="1:8" s="29" customFormat="1" ht="18" customHeight="1" x14ac:dyDescent="0.25">
      <c r="A24" s="26" t="s">
        <v>21</v>
      </c>
      <c r="B24" s="45">
        <v>26000000</v>
      </c>
      <c r="C24" s="45">
        <v>1115016.83</v>
      </c>
      <c r="D24" s="46">
        <f>('[1]Formato Presentacion En'!E18)</f>
        <v>1115016.83</v>
      </c>
      <c r="E24" s="30"/>
      <c r="F24" s="30"/>
      <c r="H24" s="31"/>
    </row>
    <row r="25" spans="1:8" ht="15.75" customHeight="1" x14ac:dyDescent="0.25">
      <c r="A25" s="21" t="s">
        <v>22</v>
      </c>
      <c r="B25" s="22">
        <f>SUM(B26:B34)</f>
        <v>526664000</v>
      </c>
      <c r="C25" s="22">
        <f t="shared" ref="C25" si="2">SUM(C26:C34)</f>
        <v>6390603.4100000001</v>
      </c>
      <c r="D25" s="23">
        <f>SUM(D26:D34)</f>
        <v>6390603.4100000001</v>
      </c>
      <c r="E25" s="24"/>
      <c r="F25" s="25"/>
      <c r="H25" s="31"/>
    </row>
    <row r="26" spans="1:8" s="29" customFormat="1" ht="18" customHeight="1" x14ac:dyDescent="0.25">
      <c r="A26" s="26" t="s">
        <v>23</v>
      </c>
      <c r="B26" s="45">
        <v>17544000</v>
      </c>
      <c r="C26" s="45">
        <f>(D26)</f>
        <v>851222.48</v>
      </c>
      <c r="D26" s="46">
        <f>('[1]Formato Presentacion En'!E20)</f>
        <v>851222.48</v>
      </c>
      <c r="E26" s="30"/>
      <c r="F26" s="30"/>
      <c r="H26" s="31"/>
    </row>
    <row r="27" spans="1:8" s="29" customFormat="1" ht="15.75" customHeight="1" x14ac:dyDescent="0.25">
      <c r="A27" s="48" t="s">
        <v>24</v>
      </c>
      <c r="B27" s="45">
        <v>80500000</v>
      </c>
      <c r="C27" s="45">
        <f>(D27)</f>
        <v>0</v>
      </c>
      <c r="D27" s="46">
        <f>('[1]Formato Presentacion En'!E21)</f>
        <v>0</v>
      </c>
      <c r="E27" s="30"/>
      <c r="F27" s="30"/>
      <c r="H27" s="31"/>
    </row>
    <row r="28" spans="1:8" s="29" customFormat="1" ht="18" customHeight="1" x14ac:dyDescent="0.25">
      <c r="A28" s="26" t="s">
        <v>25</v>
      </c>
      <c r="B28" s="45">
        <v>22440000</v>
      </c>
      <c r="C28" s="45">
        <f>(D28)</f>
        <v>1022803.21</v>
      </c>
      <c r="D28" s="46">
        <f>('[1]Formato Presentacion En'!E22)</f>
        <v>1022803.21</v>
      </c>
      <c r="E28" s="30"/>
      <c r="F28" s="49"/>
      <c r="H28" s="31"/>
    </row>
    <row r="29" spans="1:8" s="29" customFormat="1" ht="18" customHeight="1" x14ac:dyDescent="0.25">
      <c r="A29" s="26" t="s">
        <v>26</v>
      </c>
      <c r="B29" s="45">
        <v>900000</v>
      </c>
      <c r="C29" s="45">
        <f>(D29)</f>
        <v>228</v>
      </c>
      <c r="D29" s="46">
        <f>('[1]Formato Presentacion En'!E23)</f>
        <v>228</v>
      </c>
      <c r="E29" s="30"/>
      <c r="F29" s="30"/>
      <c r="H29" s="31"/>
    </row>
    <row r="30" spans="1:8" s="29" customFormat="1" ht="18" customHeight="1" x14ac:dyDescent="0.25">
      <c r="A30" s="26" t="s">
        <v>27</v>
      </c>
      <c r="B30" s="45">
        <v>11800000</v>
      </c>
      <c r="C30" s="45">
        <v>91943.24</v>
      </c>
      <c r="D30" s="46">
        <f>('[1]Formato Presentacion En'!E24)</f>
        <v>91943.24</v>
      </c>
      <c r="E30" s="30"/>
      <c r="F30" s="30"/>
      <c r="H30" s="31"/>
    </row>
    <row r="31" spans="1:8" s="29" customFormat="1" ht="18" customHeight="1" x14ac:dyDescent="0.25">
      <c r="A31" s="26" t="s">
        <v>28</v>
      </c>
      <c r="B31" s="45">
        <v>15590000</v>
      </c>
      <c r="C31" s="45">
        <f>(D31)</f>
        <v>911849.16</v>
      </c>
      <c r="D31" s="46">
        <f>('[1]Formato Presentacion En'!E25)</f>
        <v>911849.16</v>
      </c>
      <c r="E31" s="30"/>
      <c r="F31" s="30"/>
      <c r="H31" s="31"/>
    </row>
    <row r="32" spans="1:8" s="29" customFormat="1" ht="24.95" customHeight="1" x14ac:dyDescent="0.25">
      <c r="A32" s="48" t="s">
        <v>29</v>
      </c>
      <c r="B32" s="45">
        <v>76200000</v>
      </c>
      <c r="C32" s="45">
        <v>0</v>
      </c>
      <c r="D32" s="46">
        <f>('[1]Formato Presentacion En'!E26)</f>
        <v>0</v>
      </c>
      <c r="E32" s="30"/>
      <c r="F32" s="30"/>
      <c r="H32" s="31"/>
    </row>
    <row r="33" spans="1:8" s="29" customFormat="1" ht="18" customHeight="1" x14ac:dyDescent="0.25">
      <c r="A33" s="48" t="s">
        <v>30</v>
      </c>
      <c r="B33" s="45">
        <v>294690000</v>
      </c>
      <c r="C33" s="45">
        <f>(D33)</f>
        <v>3512557.32</v>
      </c>
      <c r="D33" s="46">
        <f>('[1]Formato Presentacion En'!E27)</f>
        <v>3512557.32</v>
      </c>
      <c r="E33" s="30"/>
      <c r="F33" s="30"/>
      <c r="H33" s="31"/>
    </row>
    <row r="34" spans="1:8" s="29" customFormat="1" ht="18" customHeight="1" x14ac:dyDescent="0.25">
      <c r="A34" s="26" t="s">
        <v>31</v>
      </c>
      <c r="B34" s="45">
        <v>7000000</v>
      </c>
      <c r="C34" s="45">
        <v>0</v>
      </c>
      <c r="D34" s="46">
        <f>('[1]Formato Presentacion En'!E28)</f>
        <v>0</v>
      </c>
      <c r="E34" s="30"/>
      <c r="F34" s="30"/>
      <c r="H34" s="31"/>
    </row>
    <row r="35" spans="1:8" ht="15.75" customHeight="1" x14ac:dyDescent="0.25">
      <c r="A35" s="21" t="s">
        <v>32</v>
      </c>
      <c r="B35" s="22">
        <f>SUM(B36:B43)</f>
        <v>37826817</v>
      </c>
      <c r="C35" s="22">
        <f t="shared" ref="C35" si="3">SUM(C36:C43)</f>
        <v>1080833.29</v>
      </c>
      <c r="D35" s="23">
        <f>SUM(D36:D43)</f>
        <v>1080833.29</v>
      </c>
      <c r="E35" s="24"/>
      <c r="F35" s="25"/>
      <c r="H35" s="31"/>
    </row>
    <row r="36" spans="1:8" s="29" customFormat="1" ht="18" customHeight="1" x14ac:dyDescent="0.25">
      <c r="A36" s="26" t="s">
        <v>33</v>
      </c>
      <c r="B36" s="45">
        <v>3550000</v>
      </c>
      <c r="C36" s="45">
        <f>(D36)</f>
        <v>85083.610000000015</v>
      </c>
      <c r="D36" s="46">
        <f>('[1]Formato Presentacion En'!E30)</f>
        <v>85083.610000000015</v>
      </c>
      <c r="E36" s="30"/>
      <c r="F36" s="30"/>
      <c r="H36" s="31"/>
    </row>
    <row r="37" spans="1:8" s="29" customFormat="1" ht="18" customHeight="1" x14ac:dyDescent="0.25">
      <c r="A37" s="48" t="s">
        <v>34</v>
      </c>
      <c r="B37" s="45">
        <v>4700000</v>
      </c>
      <c r="C37" s="45">
        <v>0</v>
      </c>
      <c r="D37" s="46">
        <f>SUM(C37:C37)</f>
        <v>0</v>
      </c>
      <c r="E37" s="30"/>
      <c r="F37" s="30"/>
      <c r="H37" s="31"/>
    </row>
    <row r="38" spans="1:8" s="29" customFormat="1" ht="18" customHeight="1" x14ac:dyDescent="0.25">
      <c r="A38" s="48" t="s">
        <v>35</v>
      </c>
      <c r="B38" s="45">
        <v>1800000</v>
      </c>
      <c r="C38" s="45">
        <v>0</v>
      </c>
      <c r="D38" s="46">
        <f>('[1]Formato Presentacion En'!E31)</f>
        <v>0</v>
      </c>
      <c r="E38" s="30"/>
      <c r="F38" s="30"/>
      <c r="H38" s="31"/>
    </row>
    <row r="39" spans="1:8" s="29" customFormat="1" ht="18" customHeight="1" x14ac:dyDescent="0.25">
      <c r="A39" s="26" t="s">
        <v>36</v>
      </c>
      <c r="B39" s="45">
        <v>200000</v>
      </c>
      <c r="C39" s="45">
        <v>0</v>
      </c>
      <c r="D39" s="46">
        <f>('[1]Formato Presentacion En'!E33)</f>
        <v>0</v>
      </c>
      <c r="E39" s="30"/>
      <c r="F39" s="30"/>
      <c r="H39" s="31"/>
    </row>
    <row r="40" spans="1:8" s="29" customFormat="1" ht="15.75" customHeight="1" x14ac:dyDescent="0.25">
      <c r="A40" s="48" t="s">
        <v>37</v>
      </c>
      <c r="B40" s="45">
        <v>1000000</v>
      </c>
      <c r="C40" s="45">
        <v>0</v>
      </c>
      <c r="D40" s="46">
        <f>('[1]Formato Presentacion En'!E34)</f>
        <v>0</v>
      </c>
      <c r="E40" s="30"/>
      <c r="F40" s="30"/>
      <c r="H40" s="31"/>
    </row>
    <row r="41" spans="1:8" s="29" customFormat="1" ht="18" customHeight="1" x14ac:dyDescent="0.25">
      <c r="A41" s="26" t="s">
        <v>38</v>
      </c>
      <c r="B41" s="45">
        <v>150000</v>
      </c>
      <c r="C41" s="45">
        <v>0</v>
      </c>
      <c r="D41" s="46">
        <f>('[1]Formato Presentacion En'!E35)</f>
        <v>0</v>
      </c>
      <c r="E41" s="30"/>
      <c r="F41" s="30"/>
      <c r="H41" s="31"/>
    </row>
    <row r="42" spans="1:8" s="29" customFormat="1" ht="16.5" customHeight="1" x14ac:dyDescent="0.25">
      <c r="A42" s="48" t="s">
        <v>39</v>
      </c>
      <c r="B42" s="45">
        <v>13690000</v>
      </c>
      <c r="C42" s="45">
        <f>(D42)</f>
        <v>696891</v>
      </c>
      <c r="D42" s="46">
        <f>('[1]Formato Presentacion En'!E36)</f>
        <v>696891</v>
      </c>
      <c r="E42" s="30"/>
      <c r="F42" s="30"/>
      <c r="H42" s="31"/>
    </row>
    <row r="43" spans="1:8" s="29" customFormat="1" ht="18" customHeight="1" x14ac:dyDescent="0.25">
      <c r="A43" s="48" t="s">
        <v>40</v>
      </c>
      <c r="B43" s="45">
        <v>12736817</v>
      </c>
      <c r="C43" s="45">
        <f>(D43)</f>
        <v>298858.68</v>
      </c>
      <c r="D43" s="46">
        <f>('[1]Formato Presentacion En'!E37)</f>
        <v>298858.68</v>
      </c>
      <c r="E43" s="30"/>
      <c r="F43" s="30"/>
      <c r="H43" s="31"/>
    </row>
    <row r="44" spans="1:8" ht="15.75" customHeight="1" x14ac:dyDescent="0.25">
      <c r="A44" s="21" t="s">
        <v>41</v>
      </c>
      <c r="B44" s="22">
        <f>SUM(B45:B45)</f>
        <v>26000000</v>
      </c>
      <c r="C44" s="22">
        <f t="shared" ref="C44" si="4">SUM(C45:C45)</f>
        <v>657670.77</v>
      </c>
      <c r="D44" s="23">
        <f>SUM(D45:D45)</f>
        <v>657670.77</v>
      </c>
      <c r="E44" s="24"/>
      <c r="F44" s="25"/>
      <c r="H44" s="31"/>
    </row>
    <row r="45" spans="1:8" s="29" customFormat="1" ht="18" customHeight="1" x14ac:dyDescent="0.25">
      <c r="A45" s="48" t="s">
        <v>42</v>
      </c>
      <c r="B45" s="45">
        <v>26000000</v>
      </c>
      <c r="C45" s="45">
        <f>(D45)</f>
        <v>657670.77</v>
      </c>
      <c r="D45" s="46">
        <f>('[1]Formato Presentacion En'!E39)</f>
        <v>657670.77</v>
      </c>
      <c r="E45" s="30"/>
      <c r="F45" s="30"/>
      <c r="H45" s="31"/>
    </row>
    <row r="46" spans="1:8" ht="15.75" customHeight="1" x14ac:dyDescent="0.25">
      <c r="A46" s="21" t="s">
        <v>43</v>
      </c>
      <c r="B46" s="22">
        <f>SUM(B47:B48)</f>
        <v>2765000000</v>
      </c>
      <c r="C46" s="22">
        <f t="shared" ref="C46" si="5">SUM(C47:C48)</f>
        <v>650097.11</v>
      </c>
      <c r="D46" s="23">
        <f>SUM(D47:D48)</f>
        <v>650097.11</v>
      </c>
      <c r="E46" s="24"/>
      <c r="F46" s="25"/>
      <c r="H46" s="31"/>
    </row>
    <row r="47" spans="1:8" s="29" customFormat="1" ht="18" customHeight="1" x14ac:dyDescent="0.25">
      <c r="A47" s="48" t="s">
        <v>44</v>
      </c>
      <c r="B47" s="45">
        <v>30000000</v>
      </c>
      <c r="C47" s="45">
        <f>(D47)</f>
        <v>650097.11</v>
      </c>
      <c r="D47" s="46">
        <f>('[1]Formato Presentacion En'!E41)</f>
        <v>650097.11</v>
      </c>
      <c r="E47" s="24"/>
      <c r="F47" s="30"/>
      <c r="H47" s="31"/>
    </row>
    <row r="48" spans="1:8" s="29" customFormat="1" ht="18" customHeight="1" x14ac:dyDescent="0.25">
      <c r="A48" s="26" t="s">
        <v>45</v>
      </c>
      <c r="B48" s="45">
        <v>2735000000</v>
      </c>
      <c r="C48" s="45">
        <v>0</v>
      </c>
      <c r="D48" s="46">
        <f>('[1]Formato Presentacion En'!E42)</f>
        <v>0</v>
      </c>
      <c r="E48" s="24"/>
      <c r="F48" s="30"/>
      <c r="H48" s="31"/>
    </row>
    <row r="49" spans="1:8" ht="15.75" customHeight="1" x14ac:dyDescent="0.25">
      <c r="A49" s="21" t="s">
        <v>46</v>
      </c>
      <c r="B49" s="22">
        <f>SUM(B50:B56)</f>
        <v>107315043</v>
      </c>
      <c r="C49" s="22">
        <f t="shared" ref="C49" si="6">SUM(C50:C56)</f>
        <v>57832.98</v>
      </c>
      <c r="D49" s="23">
        <f>SUM(D50:D56)</f>
        <v>57832.98</v>
      </c>
      <c r="E49" s="24"/>
      <c r="F49" s="25"/>
      <c r="H49" s="31"/>
    </row>
    <row r="50" spans="1:8" s="29" customFormat="1" ht="18" customHeight="1" x14ac:dyDescent="0.25">
      <c r="A50" s="48" t="s">
        <v>47</v>
      </c>
      <c r="B50" s="45">
        <v>27000000</v>
      </c>
      <c r="C50" s="45">
        <f>(D50)</f>
        <v>57832.98</v>
      </c>
      <c r="D50" s="46">
        <f>('[1]Formato Presentacion En'!E44)</f>
        <v>57832.98</v>
      </c>
      <c r="E50" s="30"/>
      <c r="F50" s="30"/>
      <c r="H50" s="31"/>
    </row>
    <row r="51" spans="1:8" s="29" customFormat="1" ht="16.5" customHeight="1" x14ac:dyDescent="0.25">
      <c r="A51" s="48" t="s">
        <v>48</v>
      </c>
      <c r="B51" s="45">
        <v>1900000</v>
      </c>
      <c r="C51" s="45">
        <v>0</v>
      </c>
      <c r="D51" s="46">
        <f>('[1]Formato Presentacion En'!E45)</f>
        <v>0</v>
      </c>
      <c r="E51" s="30"/>
      <c r="F51" s="30"/>
      <c r="H51" s="31"/>
    </row>
    <row r="52" spans="1:8" s="29" customFormat="1" ht="18" customHeight="1" x14ac:dyDescent="0.25">
      <c r="A52" s="48" t="s">
        <v>49</v>
      </c>
      <c r="B52" s="45">
        <v>36000000</v>
      </c>
      <c r="C52" s="45">
        <v>0</v>
      </c>
      <c r="D52" s="46">
        <f>('[1]Formato Presentacion En'!E46)</f>
        <v>0</v>
      </c>
      <c r="E52" s="30"/>
      <c r="F52" s="30"/>
      <c r="H52" s="31"/>
    </row>
    <row r="53" spans="1:8" s="29" customFormat="1" ht="17.25" customHeight="1" x14ac:dyDescent="0.25">
      <c r="A53" s="48" t="s">
        <v>50</v>
      </c>
      <c r="B53" s="45">
        <v>21800000</v>
      </c>
      <c r="C53" s="45">
        <v>0</v>
      </c>
      <c r="D53" s="46">
        <f>('[1]Formato Presentacion En'!E47)</f>
        <v>0</v>
      </c>
      <c r="E53" s="30"/>
      <c r="F53" s="30"/>
      <c r="H53" s="31"/>
    </row>
    <row r="54" spans="1:8" s="29" customFormat="1" ht="18" customHeight="1" x14ac:dyDescent="0.25">
      <c r="A54" s="48" t="s">
        <v>51</v>
      </c>
      <c r="B54" s="45">
        <v>3000000</v>
      </c>
      <c r="C54" s="45">
        <v>0</v>
      </c>
      <c r="D54" s="46">
        <f>('[1]Formato Presentacion En'!E48)</f>
        <v>0</v>
      </c>
      <c r="E54" s="30"/>
      <c r="F54" s="30"/>
      <c r="H54" s="31"/>
    </row>
    <row r="55" spans="1:8" s="29" customFormat="1" ht="18" customHeight="1" x14ac:dyDescent="0.25">
      <c r="A55" s="48" t="s">
        <v>52</v>
      </c>
      <c r="B55" s="45">
        <v>15000000</v>
      </c>
      <c r="C55" s="45">
        <v>0</v>
      </c>
      <c r="D55" s="46">
        <f>('[1]Formato Presentacion En'!E49)</f>
        <v>0</v>
      </c>
      <c r="E55" s="30"/>
      <c r="F55" s="30"/>
      <c r="H55" s="31"/>
    </row>
    <row r="56" spans="1:8" s="29" customFormat="1" ht="18" customHeight="1" x14ac:dyDescent="0.25">
      <c r="A56" s="48" t="s">
        <v>53</v>
      </c>
      <c r="B56" s="45">
        <v>2615043</v>
      </c>
      <c r="C56" s="50"/>
      <c r="D56" s="46">
        <f>('[1]Formato Presentacion En'!E50)</f>
        <v>0</v>
      </c>
      <c r="E56" s="30"/>
      <c r="F56" s="30"/>
      <c r="H56" s="31"/>
    </row>
    <row r="57" spans="1:8" ht="15.75" customHeight="1" x14ac:dyDescent="0.25">
      <c r="A57" s="21" t="s">
        <v>54</v>
      </c>
      <c r="B57" s="22">
        <f>SUM(B58:B58)</f>
        <v>100000000</v>
      </c>
      <c r="C57" s="22">
        <f>(D57)</f>
        <v>10586626.98</v>
      </c>
      <c r="D57" s="23">
        <f>SUM(D58:D58)</f>
        <v>10586626.98</v>
      </c>
      <c r="E57" s="24"/>
      <c r="F57" s="25"/>
      <c r="H57" s="31"/>
    </row>
    <row r="58" spans="1:8" s="29" customFormat="1" ht="18" customHeight="1" thickBot="1" x14ac:dyDescent="0.3">
      <c r="A58" s="48" t="s">
        <v>55</v>
      </c>
      <c r="B58" s="45">
        <v>100000000</v>
      </c>
      <c r="C58" s="45">
        <f>(D58)</f>
        <v>10586626.98</v>
      </c>
      <c r="D58" s="46">
        <f>('[1]Formato Presentacion En'!E51)</f>
        <v>10586626.98</v>
      </c>
      <c r="E58" s="30"/>
      <c r="F58" s="30"/>
      <c r="H58" s="31"/>
    </row>
    <row r="59" spans="1:8" s="20" customFormat="1" ht="24.95" customHeight="1" thickBot="1" x14ac:dyDescent="0.3">
      <c r="A59" s="51" t="s">
        <v>56</v>
      </c>
      <c r="B59" s="52">
        <f t="shared" ref="B59:C59" si="7">B19+B25+B35+B44+B46+B49+B57</f>
        <v>3912848360</v>
      </c>
      <c r="C59" s="52">
        <f t="shared" si="7"/>
        <v>31278317.129999999</v>
      </c>
      <c r="D59" s="53">
        <f>D19+D25+D35+D44+D46+D49+D57</f>
        <v>31278317.129999999</v>
      </c>
      <c r="E59" s="31"/>
      <c r="F59" s="25"/>
      <c r="H59" s="31"/>
    </row>
    <row r="60" spans="1:8" ht="15.75" x14ac:dyDescent="0.25">
      <c r="A60" s="54"/>
      <c r="D60" s="31"/>
    </row>
    <row r="61" spans="1:8" ht="15.75" x14ac:dyDescent="0.25">
      <c r="A61" s="54"/>
      <c r="D61" s="31"/>
    </row>
    <row r="62" spans="1:8" ht="15.75" x14ac:dyDescent="0.25">
      <c r="A62" s="54"/>
      <c r="D62" s="31"/>
    </row>
    <row r="63" spans="1:8" x14ac:dyDescent="0.25">
      <c r="A63" s="54"/>
    </row>
    <row r="64" spans="1:8" ht="18.75" x14ac:dyDescent="0.3">
      <c r="A64" s="55" t="s">
        <v>57</v>
      </c>
      <c r="C64" s="55" t="s">
        <v>58</v>
      </c>
    </row>
    <row r="65" spans="1:3" ht="18.75" x14ac:dyDescent="0.3">
      <c r="A65" s="56" t="s">
        <v>59</v>
      </c>
      <c r="C65" s="56" t="s">
        <v>60</v>
      </c>
    </row>
    <row r="67" spans="1:3" ht="18.75" customHeight="1" x14ac:dyDescent="0.25"/>
    <row r="68" spans="1:3" ht="18.75" x14ac:dyDescent="0.3">
      <c r="B68" s="55" t="s">
        <v>61</v>
      </c>
    </row>
    <row r="69" spans="1:3" ht="18.75" x14ac:dyDescent="0.3">
      <c r="A69" s="57"/>
      <c r="B69" s="58" t="s">
        <v>62</v>
      </c>
    </row>
    <row r="70" spans="1:3" ht="15.75" x14ac:dyDescent="0.25">
      <c r="A70" s="59"/>
      <c r="B70" s="59"/>
      <c r="C70" s="59"/>
    </row>
    <row r="71" spans="1:3" x14ac:dyDescent="0.25">
      <c r="A71" s="60"/>
      <c r="B71" s="60"/>
      <c r="C71" s="60"/>
    </row>
    <row r="72" spans="1:3" x14ac:dyDescent="0.25">
      <c r="A72" s="61"/>
    </row>
    <row r="73" spans="1:3" x14ac:dyDescent="0.25">
      <c r="A73" s="61"/>
    </row>
    <row r="74" spans="1:3" x14ac:dyDescent="0.25">
      <c r="A74" s="61"/>
    </row>
    <row r="76" spans="1:3" x14ac:dyDescent="0.25">
      <c r="A76" s="54"/>
    </row>
    <row r="77" spans="1:3" x14ac:dyDescent="0.25">
      <c r="A77" s="54"/>
      <c r="B77" s="62"/>
    </row>
    <row r="79" spans="1:3" x14ac:dyDescent="0.25">
      <c r="C79" s="62"/>
    </row>
    <row r="80" spans="1:3" x14ac:dyDescent="0.25">
      <c r="A80" s="63"/>
      <c r="C80" s="57"/>
    </row>
    <row r="81" spans="1:3" x14ac:dyDescent="0.25">
      <c r="A81" s="63"/>
      <c r="B81" s="62"/>
      <c r="C81" s="62"/>
    </row>
    <row r="82" spans="1:3" x14ac:dyDescent="0.25">
      <c r="A82" s="63"/>
      <c r="B82" s="62"/>
      <c r="C82" s="62"/>
    </row>
    <row r="83" spans="1:3" x14ac:dyDescent="0.25">
      <c r="A83" s="64"/>
      <c r="B83" s="57"/>
      <c r="C83" s="57"/>
    </row>
  </sheetData>
  <mergeCells count="5">
    <mergeCell ref="A6:D6"/>
    <mergeCell ref="A7:D7"/>
    <mergeCell ref="A8:D8"/>
    <mergeCell ref="A70:C70"/>
    <mergeCell ref="A71:C71"/>
  </mergeCells>
  <printOptions horizontalCentered="1" verticalCentered="1"/>
  <pageMargins left="0" right="0" top="0.19685039370078741" bottom="0.23622047244094491" header="0.11811023622047245" footer="0.31496062992125984"/>
  <pageSetup scale="65" orientation="portrait" horizontalDpi="4294967293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Aplicaciones Financieras Enero</vt:lpstr>
      <vt:lpstr>'Aplicaciones Financieras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Marte</dc:creator>
  <cp:lastModifiedBy>Claudio Marte</cp:lastModifiedBy>
  <dcterms:created xsi:type="dcterms:W3CDTF">2024-02-20T15:51:07Z</dcterms:created>
  <dcterms:modified xsi:type="dcterms:W3CDTF">2024-02-20T15:51:39Z</dcterms:modified>
</cp:coreProperties>
</file>